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85" windowWidth="19410" windowHeight="9225"/>
  </bookViews>
  <sheets>
    <sheet name="shine" sheetId="2" r:id="rId1"/>
    <sheet name="Sheet1" sheetId="3" r:id="rId2"/>
  </sheets>
  <definedNames>
    <definedName name="_xlnm.Print_Area" localSheetId="0">shine!$A$1:$K$81</definedName>
  </definedNames>
  <calcPr calcId="144525"/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7" i="2"/>
  <c r="J8" i="2"/>
  <c r="D35" i="3" l="1"/>
  <c r="D17" i="3" s="1"/>
  <c r="E35" i="3"/>
  <c r="E17" i="3" s="1"/>
  <c r="K38" i="2" l="1"/>
  <c r="K39" i="2"/>
  <c r="K40" i="2"/>
  <c r="K41" i="2"/>
  <c r="I16" i="2" l="1"/>
  <c r="K16" i="2" s="1"/>
  <c r="G20" i="2" l="1"/>
  <c r="H57" i="2" l="1"/>
  <c r="H20" i="2" l="1"/>
  <c r="I17" i="2"/>
  <c r="K17" i="2"/>
  <c r="H7" i="2" l="1"/>
  <c r="H62" i="2"/>
  <c r="I21" i="2" l="1"/>
  <c r="I22" i="2"/>
  <c r="I23" i="2"/>
  <c r="I8" i="2"/>
  <c r="I9" i="2"/>
  <c r="I12" i="2"/>
  <c r="I13" i="2"/>
  <c r="K13" i="2" s="1"/>
  <c r="I14" i="2"/>
  <c r="K14" i="2" s="1"/>
  <c r="I15" i="2"/>
  <c r="K15" i="2" s="1"/>
  <c r="I19" i="2"/>
  <c r="K19" i="2" s="1"/>
  <c r="I20" i="2"/>
  <c r="I7" i="2"/>
  <c r="K7" i="2" l="1"/>
  <c r="K27" i="2" l="1"/>
  <c r="K24" i="2"/>
  <c r="K26" i="2" l="1"/>
  <c r="K29" i="2" l="1"/>
  <c r="K77" i="2" l="1"/>
  <c r="K21" i="2" l="1"/>
  <c r="K22" i="2"/>
  <c r="K23" i="2"/>
  <c r="K25" i="2"/>
  <c r="K28" i="2"/>
  <c r="K30" i="2"/>
  <c r="K31" i="2"/>
  <c r="K32" i="2"/>
  <c r="K33" i="2"/>
  <c r="K34" i="2"/>
  <c r="K35" i="2"/>
  <c r="K36" i="2"/>
  <c r="K37" i="2"/>
  <c r="K42" i="2"/>
  <c r="K43" i="2"/>
  <c r="K44" i="2"/>
  <c r="K45" i="2"/>
  <c r="K46" i="2"/>
  <c r="K47" i="2"/>
  <c r="K48" i="2"/>
  <c r="K79" i="2"/>
  <c r="K78" i="2"/>
  <c r="K76" i="2"/>
  <c r="K75" i="2"/>
  <c r="K74" i="2"/>
  <c r="K73" i="2"/>
  <c r="K72" i="2"/>
  <c r="K71" i="2"/>
  <c r="K70" i="2"/>
  <c r="K69" i="2"/>
  <c r="K68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12" i="2"/>
  <c r="K8" i="2"/>
  <c r="K20" i="2" l="1"/>
  <c r="K9" i="2"/>
</calcChain>
</file>

<file path=xl/sharedStrings.xml><?xml version="1.0" encoding="utf-8"?>
<sst xmlns="http://schemas.openxmlformats.org/spreadsheetml/2006/main" count="132" uniqueCount="92">
  <si>
    <t xml:space="preserve">Àéìãèéí Íýãäñýí Ýìíýëãèéí 2016 îíû 12 ñàðûí статистик ìýäýý </t>
  </si>
  <si>
    <t>үүнээс</t>
  </si>
  <si>
    <t>Эмнэлгийн нас баралтанд эмгэг судлалын шинжилгээ хийгдсэн</t>
  </si>
  <si>
    <t>Эмнэлгийн нас баралтанд шүүх эмнэлгийн шинжилгээ хийгдсэн</t>
  </si>
  <si>
    <t xml:space="preserve">Амьгүй төрөлтөөс эмгэг судлалын шинжилгээ хийгдсэн хувь </t>
  </si>
  <si>
    <t>Осол гэмтлийн дуудлага</t>
  </si>
  <si>
    <t>Төрсөний дараах үеийн хүндрэл</t>
  </si>
  <si>
    <t>Эхчүүдийн амрах байраар амарсан</t>
  </si>
  <si>
    <t>Төлөвлөгөөт хагалгаа</t>
  </si>
  <si>
    <t>Мэс засал</t>
  </si>
  <si>
    <t>Гэмтэл</t>
  </si>
  <si>
    <t>Яаралтай хагалгаа</t>
  </si>
  <si>
    <t>Жижиг хагалгаа</t>
  </si>
  <si>
    <t>Эмэгтэйчүүдийн хагалгаа</t>
  </si>
  <si>
    <t>Алсын дуудлагын мэс засал</t>
  </si>
  <si>
    <t>Эсийн шинжилгээ</t>
  </si>
  <si>
    <t>Эдийн шинжилгээ</t>
  </si>
  <si>
    <t>Давтан хагалгааны тоо</t>
  </si>
  <si>
    <t>Эмнэлгийн дотоод халдвар</t>
  </si>
  <si>
    <t>Үзүүлэлт</t>
  </si>
  <si>
    <t>Хоног болоогүй нас барсан хүний тоо</t>
  </si>
  <si>
    <t>Эмнэлэгт 8-24 цагийн дотор нас барсан хүний тоо</t>
  </si>
  <si>
    <t>Түргэн тусламжийн дуудлага</t>
  </si>
  <si>
    <t>19-өөс  доош насны төрөлт</t>
  </si>
  <si>
    <t>35-аас дээш насны төрөлт</t>
  </si>
  <si>
    <t>Кесар хагалгаа</t>
  </si>
  <si>
    <t>Д/д</t>
  </si>
  <si>
    <t>Бодит тоо</t>
  </si>
  <si>
    <t>10.000 хүн амд, хувь</t>
  </si>
  <si>
    <t>Зөрүү</t>
  </si>
  <si>
    <t>Нийт халдварт өвчин /1+2+3/</t>
  </si>
  <si>
    <t>Цусан суулга /Shigellosis/</t>
  </si>
  <si>
    <t>Салхинцэцэг /Yaricella/</t>
  </si>
  <si>
    <t>Сүрьеэ /Tuberculosis/</t>
  </si>
  <si>
    <t>БЗДХӨвчин</t>
  </si>
  <si>
    <t>Тэмбүү / Syphilis /</t>
  </si>
  <si>
    <t>Заг хүйтэн / Gonococcal infection/</t>
  </si>
  <si>
    <t>Трихоминиаз /Trichomoniasis/</t>
  </si>
  <si>
    <t>Төрсөн эх</t>
  </si>
  <si>
    <t>Амьд төрсөн хүүхэд</t>
  </si>
  <si>
    <t>Эмнэлгээс гарсан хүн</t>
  </si>
  <si>
    <t>Ор хоног</t>
  </si>
  <si>
    <t>Дундаж ор хоног</t>
  </si>
  <si>
    <t>Орны фонд ашиглалт</t>
  </si>
  <si>
    <t>Орны эргэлт</t>
  </si>
  <si>
    <t>Бүгд үзлэг</t>
  </si>
  <si>
    <t>Урьдчилан сэргийлэх үзлэгийн хувь</t>
  </si>
  <si>
    <t>Бүртгэгдсэн өвчлөл</t>
  </si>
  <si>
    <t>Амьгүй төрсөн хүүхэд /1000-д/</t>
  </si>
  <si>
    <t>Эрэгтэй</t>
  </si>
  <si>
    <t>Эмэгтэй</t>
  </si>
  <si>
    <t xml:space="preserve">Эмнэлгийн нас баралт </t>
  </si>
  <si>
    <t>Оношийн зөрүү</t>
  </si>
  <si>
    <t>Эхийн нас баралт 100.000-амьд төрөлтөнд</t>
  </si>
  <si>
    <t>Алсын дуудлага</t>
  </si>
  <si>
    <t>Төвийн дуудлага</t>
  </si>
  <si>
    <t>Жирэмсэн, төрөх, төрсөний дараах үеийн хүндрэл</t>
  </si>
  <si>
    <t>Жирэмсэн үеийн хүндрэл</t>
  </si>
  <si>
    <t>Төрөх үеийн хүндрэл</t>
  </si>
  <si>
    <t xml:space="preserve"> </t>
  </si>
  <si>
    <t>Гэдэсний бактерт халдварт өвчин /ОКИ/ A04</t>
  </si>
  <si>
    <t>1</t>
  </si>
  <si>
    <t>Нийт нас баралтанд задлан шинжилгээ хийгдсэн нийт</t>
  </si>
  <si>
    <t>Ёлом /ICD10-A46/</t>
  </si>
  <si>
    <t>2</t>
  </si>
  <si>
    <t xml:space="preserve">Нүд </t>
  </si>
  <si>
    <t>Чих хамар хоолой</t>
  </si>
  <si>
    <t>Халдварт эритеми /B08.3/</t>
  </si>
  <si>
    <t>Гар хөл амны өвчин /B08.4/</t>
  </si>
  <si>
    <t>Салмонеллёз /A02/</t>
  </si>
  <si>
    <t>Энтервирус /B34/</t>
  </si>
  <si>
    <t>Өөр бүлэгт ангилаагүй арьс ба салст бүрхэвчийг гэмтээх бусад /B08/</t>
  </si>
  <si>
    <t>Улаан эсэргэнэ /A38/</t>
  </si>
  <si>
    <t>Үүнээс:</t>
  </si>
  <si>
    <r>
      <t xml:space="preserve">Нярайн эндэгдэл /0-28 хоног/
</t>
    </r>
    <r>
      <rPr>
        <sz val="11"/>
        <rFont val="Arial"/>
        <family val="2"/>
      </rPr>
      <t>1000 амьд төрөлтөнд</t>
    </r>
  </si>
  <si>
    <r>
      <t>5 хүртэлх насны хүүхдийн эндэгдэл</t>
    </r>
    <r>
      <rPr>
        <sz val="11"/>
        <rFont val="Arial"/>
        <family val="2"/>
      </rPr>
      <t xml:space="preserve"> /0-4 нас 364 хоног/ 1000 амьд төрөлтөнд</t>
    </r>
    <r>
      <rPr>
        <sz val="12"/>
        <rFont val="Arial"/>
        <family val="2"/>
      </rPr>
      <t xml:space="preserve">
</t>
    </r>
  </si>
  <si>
    <r>
      <t xml:space="preserve">Нялхасын эндэгдэл </t>
    </r>
    <r>
      <rPr>
        <sz val="11"/>
        <rFont val="Arial"/>
        <family val="2"/>
      </rPr>
      <t>/0-364 хоног/</t>
    </r>
    <r>
      <rPr>
        <sz val="12"/>
        <rFont val="Arial"/>
        <family val="2"/>
      </rPr>
      <t xml:space="preserve">
</t>
    </r>
    <r>
      <rPr>
        <sz val="11"/>
        <rFont val="Arial"/>
        <family val="2"/>
      </rPr>
      <t>1000 амьд төрөлтөнд</t>
    </r>
  </si>
  <si>
    <r>
      <t>Нярайн эрт үеийн эндэгдэл</t>
    </r>
    <r>
      <rPr>
        <sz val="11"/>
        <rFont val="Arial"/>
        <family val="2"/>
      </rPr>
      <t xml:space="preserve"> /0-6 хоног/ нярайн эндэгдэлд эзлэх хувь</t>
    </r>
  </si>
  <si>
    <t>Статистикийн алба</t>
  </si>
  <si>
    <t xml:space="preserve">2024 оны 03 сар </t>
  </si>
  <si>
    <t xml:space="preserve">2025 оны 03 сар </t>
  </si>
  <si>
    <t>Гэрийн идэвхитэй хяналт</t>
  </si>
  <si>
    <t>Гэрийн дуудлагын үзлэгийн тоо</t>
  </si>
  <si>
    <t>Амбулаторийн үзлэг</t>
  </si>
  <si>
    <t>Урьдчилан сэргийлэх үзлэг</t>
  </si>
  <si>
    <t xml:space="preserve">Бүгд үзлэг </t>
  </si>
  <si>
    <t>Идэвхтэй хяналт</t>
  </si>
  <si>
    <t>Гэрийн идэвхтэй хяналт</t>
  </si>
  <si>
    <t>Гепатит /B16-Acute hepatitis B/</t>
  </si>
  <si>
    <t>Нийт  хагалгааны тоо</t>
  </si>
  <si>
    <t>2025.05.02</t>
  </si>
  <si>
    <t>Аймгийн Нэгдсэн Эмнэлгийн 2025 оны 04 сарын статистик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</si>
</sst>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9" fontId="4" fillId="0" borderId="0" xfId="1" applyFont="1"/>
    <xf numFmtId="0" fontId="10" fillId="0" borderId="0" xfId="0" applyFont="1"/>
    <xf numFmtId="165" fontId="6" fillId="2" borderId="5" xfId="1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2" borderId="0" xfId="0" applyFont="1" applyFill="1"/>
    <xf numFmtId="165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3" borderId="0" xfId="0" applyFont="1" applyFill="1"/>
    <xf numFmtId="0" fontId="11" fillId="3" borderId="0" xfId="0" applyFont="1" applyFill="1"/>
    <xf numFmtId="0" fontId="4" fillId="4" borderId="0" xfId="0" applyFont="1" applyFill="1"/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9" fontId="6" fillId="2" borderId="5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4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7" fillId="2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0" borderId="0" xfId="0" applyNumberFormat="1"/>
    <xf numFmtId="0" fontId="6" fillId="2" borderId="5" xfId="0" applyFont="1" applyFill="1" applyBorder="1" applyAlignment="1">
      <alignment horizontal="left" vertical="center" textRotation="90" wrapText="1"/>
    </xf>
    <xf numFmtId="0" fontId="1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textRotation="90" wrapText="1"/>
    </xf>
    <xf numFmtId="0" fontId="9" fillId="0" borderId="4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Sheet1!$D$16</c:f>
              <c:strCache>
                <c:ptCount val="1"/>
                <c:pt idx="0">
                  <c:v>2024 оны 03 сар 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Sheet1!$A$17:$C$27</c:f>
              <c:strCache>
                <c:ptCount val="11"/>
                <c:pt idx="0">
                  <c:v>Нийт халдварт өвчин /1+2+3/</c:v>
                </c:pt>
                <c:pt idx="1">
                  <c:v>Цусан суулга /Shigellosis/</c:v>
                </c:pt>
                <c:pt idx="2">
                  <c:v>Гэдэсний бактерт халдварт өвчин /ОКИ/ A04</c:v>
                </c:pt>
                <c:pt idx="3">
                  <c:v>Улаан эсэргэнэ /A38/</c:v>
                </c:pt>
                <c:pt idx="4">
                  <c:v>Салхинцэцэг /Yaricella/</c:v>
                </c:pt>
                <c:pt idx="5">
                  <c:v>Өөр бүлэгт ангилаагүй арьс ба салст бүрхэвчийг гэмтээх бусад /B08/</c:v>
                </c:pt>
                <c:pt idx="6">
                  <c:v>Энтервирус /B34/</c:v>
                </c:pt>
                <c:pt idx="7">
                  <c:v>Салмонеллёз /A02/</c:v>
                </c:pt>
                <c:pt idx="8">
                  <c:v>Гар хөл амны өвчин /B08.4/</c:v>
                </c:pt>
                <c:pt idx="9">
                  <c:v>Ёлом /ICD10-A46/</c:v>
                </c:pt>
                <c:pt idx="10">
                  <c:v>Халдварт эритеми /B08.3/</c:v>
                </c:pt>
              </c:strCache>
            </c:strRef>
          </c:cat>
          <c:val>
            <c:numRef>
              <c:f>Sheet1!$D$17:$D$27</c:f>
              <c:numCache>
                <c:formatCode>General</c:formatCode>
                <c:ptCount val="11"/>
                <c:pt idx="0">
                  <c:v>108</c:v>
                </c:pt>
                <c:pt idx="1">
                  <c:v>6</c:v>
                </c:pt>
                <c:pt idx="2">
                  <c:v>3</c:v>
                </c:pt>
                <c:pt idx="4">
                  <c:v>5</c:v>
                </c:pt>
                <c:pt idx="6">
                  <c:v>35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Sheet1!$E$16</c:f>
              <c:strCache>
                <c:ptCount val="1"/>
                <c:pt idx="0">
                  <c:v>2025 оны 03 сар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Sheet1!$A$17:$C$27</c:f>
              <c:strCache>
                <c:ptCount val="11"/>
                <c:pt idx="0">
                  <c:v>Нийт халдварт өвчин /1+2+3/</c:v>
                </c:pt>
                <c:pt idx="1">
                  <c:v>Цусан суулга /Shigellosis/</c:v>
                </c:pt>
                <c:pt idx="2">
                  <c:v>Гэдэсний бактерт халдварт өвчин /ОКИ/ A04</c:v>
                </c:pt>
                <c:pt idx="3">
                  <c:v>Улаан эсэргэнэ /A38/</c:v>
                </c:pt>
                <c:pt idx="4">
                  <c:v>Салхинцэцэг /Yaricella/</c:v>
                </c:pt>
                <c:pt idx="5">
                  <c:v>Өөр бүлэгт ангилаагүй арьс ба салст бүрхэвчийг гэмтээх бусад /B08/</c:v>
                </c:pt>
                <c:pt idx="6">
                  <c:v>Энтервирус /B34/</c:v>
                </c:pt>
                <c:pt idx="7">
                  <c:v>Салмонеллёз /A02/</c:v>
                </c:pt>
                <c:pt idx="8">
                  <c:v>Гар хөл амны өвчин /B08.4/</c:v>
                </c:pt>
                <c:pt idx="9">
                  <c:v>Ёлом /ICD10-A46/</c:v>
                </c:pt>
                <c:pt idx="10">
                  <c:v>Халдварт эритеми /B08.3/</c:v>
                </c:pt>
              </c:strCache>
            </c:strRef>
          </c:cat>
          <c:val>
            <c:numRef>
              <c:f>Sheet1!$E$17:$E$27</c:f>
              <c:numCache>
                <c:formatCode>General</c:formatCode>
                <c:ptCount val="11"/>
                <c:pt idx="0">
                  <c:v>147</c:v>
                </c:pt>
                <c:pt idx="1">
                  <c:v>6</c:v>
                </c:pt>
                <c:pt idx="3">
                  <c:v>1</c:v>
                </c:pt>
                <c:pt idx="4">
                  <c:v>55</c:v>
                </c:pt>
                <c:pt idx="5">
                  <c:v>2</c:v>
                </c:pt>
                <c:pt idx="7">
                  <c:v>3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8413824"/>
        <c:axId val="208415360"/>
      </c:barChart>
      <c:catAx>
        <c:axId val="208413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8415360"/>
        <c:crosses val="autoZero"/>
        <c:auto val="1"/>
        <c:lblAlgn val="ctr"/>
        <c:lblOffset val="100"/>
        <c:noMultiLvlLbl val="0"/>
      </c:catAx>
      <c:valAx>
        <c:axId val="20841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841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Sheet1!$D$33</c:f>
              <c:strCache>
                <c:ptCount val="1"/>
                <c:pt idx="0">
                  <c:v>2024 оны 03 сар </c:v>
                </c:pt>
              </c:strCache>
            </c:strRef>
          </c:tx>
          <c:invertIfNegative val="0"/>
          <c:cat>
            <c:strRef>
              <c:f>Sheet1!$A$34:$C$38</c:f>
              <c:strCache>
                <c:ptCount val="5"/>
                <c:pt idx="0">
                  <c:v>Сүрьеэ /Tuberculosis/</c:v>
                </c:pt>
                <c:pt idx="1">
                  <c:v>БЗДХӨвчин</c:v>
                </c:pt>
                <c:pt idx="2">
                  <c:v>Тэмбүү / Syphilis /</c:v>
                </c:pt>
                <c:pt idx="3">
                  <c:v>Заг хүйтэн / Gonococcal infection/</c:v>
                </c:pt>
                <c:pt idx="4">
                  <c:v>Трихоминиаз /Trichomoniasis/</c:v>
                </c:pt>
              </c:strCache>
            </c:strRef>
          </c:cat>
          <c:val>
            <c:numRef>
              <c:f>Sheet1!$D$34:$D$38</c:f>
              <c:numCache>
                <c:formatCode>General</c:formatCode>
                <c:ptCount val="5"/>
                <c:pt idx="0">
                  <c:v>16</c:v>
                </c:pt>
                <c:pt idx="1">
                  <c:v>26</c:v>
                </c:pt>
                <c:pt idx="2">
                  <c:v>9</c:v>
                </c:pt>
                <c:pt idx="3">
                  <c:v>12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Sheet1!$E$33</c:f>
              <c:strCache>
                <c:ptCount val="1"/>
                <c:pt idx="0">
                  <c:v>2025 оны 03 сар </c:v>
                </c:pt>
              </c:strCache>
            </c:strRef>
          </c:tx>
          <c:invertIfNegative val="0"/>
          <c:cat>
            <c:strRef>
              <c:f>Sheet1!$A$34:$C$38</c:f>
              <c:strCache>
                <c:ptCount val="5"/>
                <c:pt idx="0">
                  <c:v>Сүрьеэ /Tuberculosis/</c:v>
                </c:pt>
                <c:pt idx="1">
                  <c:v>БЗДХӨвчин</c:v>
                </c:pt>
                <c:pt idx="2">
                  <c:v>Тэмбүү / Syphilis /</c:v>
                </c:pt>
                <c:pt idx="3">
                  <c:v>Заг хүйтэн / Gonococcal infection/</c:v>
                </c:pt>
                <c:pt idx="4">
                  <c:v>Трихоминиаз /Trichomoniasis/</c:v>
                </c:pt>
              </c:strCache>
            </c:strRef>
          </c:cat>
          <c:val>
            <c:numRef>
              <c:f>Sheet1!$E$34:$E$38</c:f>
              <c:numCache>
                <c:formatCode>General</c:formatCode>
                <c:ptCount val="5"/>
                <c:pt idx="0">
                  <c:v>14</c:v>
                </c:pt>
                <c:pt idx="1">
                  <c:v>59</c:v>
                </c:pt>
                <c:pt idx="2">
                  <c:v>21</c:v>
                </c:pt>
                <c:pt idx="3">
                  <c:v>29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8454016"/>
        <c:axId val="208455552"/>
      </c:barChart>
      <c:catAx>
        <c:axId val="208454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8455552"/>
        <c:crosses val="autoZero"/>
        <c:auto val="1"/>
        <c:lblAlgn val="ctr"/>
        <c:lblOffset val="100"/>
        <c:noMultiLvlLbl val="0"/>
      </c:catAx>
      <c:valAx>
        <c:axId val="20845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8454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2024 оны 03 сар </c:v>
                </c:pt>
              </c:strCache>
            </c:strRef>
          </c:tx>
          <c:invertIfNegative val="0"/>
          <c:cat>
            <c:strRef>
              <c:f>Sheet1!$B$54:$G$54</c:f>
              <c:strCache>
                <c:ptCount val="6"/>
                <c:pt idx="0">
                  <c:v>Бүгд үзлэг </c:v>
                </c:pt>
                <c:pt idx="1">
                  <c:v>Урьдчилан сэргийлэх үзлэг</c:v>
                </c:pt>
                <c:pt idx="2">
                  <c:v>Амбулаторийн үзлэг</c:v>
                </c:pt>
                <c:pt idx="3">
                  <c:v>Идэвхтэй хяналт</c:v>
                </c:pt>
                <c:pt idx="4">
                  <c:v>Гэрийн идэвхтэй хяналт</c:v>
                </c:pt>
                <c:pt idx="5">
                  <c:v>Гэрийн дуудлагын үзлэгийн тоо</c:v>
                </c:pt>
              </c:strCache>
            </c:strRef>
          </c:cat>
          <c:val>
            <c:numRef>
              <c:f>Sheet1!$B$55:$G$55</c:f>
              <c:numCache>
                <c:formatCode>General</c:formatCode>
                <c:ptCount val="6"/>
                <c:pt idx="0">
                  <c:v>35284</c:v>
                </c:pt>
                <c:pt idx="1">
                  <c:v>2520</c:v>
                </c:pt>
                <c:pt idx="2">
                  <c:v>29891</c:v>
                </c:pt>
                <c:pt idx="3">
                  <c:v>2854</c:v>
                </c:pt>
                <c:pt idx="4">
                  <c:v>3</c:v>
                </c:pt>
                <c:pt idx="5">
                  <c:v>16</c:v>
                </c:pt>
              </c:numCache>
            </c:numRef>
          </c:val>
        </c:ser>
        <c:ser>
          <c:idx val="1"/>
          <c:order val="1"/>
          <c:tx>
            <c:strRef>
              <c:f>Sheet1!$A$56</c:f>
              <c:strCache>
                <c:ptCount val="1"/>
                <c:pt idx="0">
                  <c:v>2025 оны 03 сар </c:v>
                </c:pt>
              </c:strCache>
            </c:strRef>
          </c:tx>
          <c:invertIfNegative val="0"/>
          <c:cat>
            <c:strRef>
              <c:f>Sheet1!$B$54:$G$54</c:f>
              <c:strCache>
                <c:ptCount val="6"/>
                <c:pt idx="0">
                  <c:v>Бүгд үзлэг </c:v>
                </c:pt>
                <c:pt idx="1">
                  <c:v>Урьдчилан сэргийлэх үзлэг</c:v>
                </c:pt>
                <c:pt idx="2">
                  <c:v>Амбулаторийн үзлэг</c:v>
                </c:pt>
                <c:pt idx="3">
                  <c:v>Идэвхтэй хяналт</c:v>
                </c:pt>
                <c:pt idx="4">
                  <c:v>Гэрийн идэвхтэй хяналт</c:v>
                </c:pt>
                <c:pt idx="5">
                  <c:v>Гэрийн дуудлагын үзлэгийн тоо</c:v>
                </c:pt>
              </c:strCache>
            </c:strRef>
          </c:cat>
          <c:val>
            <c:numRef>
              <c:f>Sheet1!$B$56:$G$56</c:f>
              <c:numCache>
                <c:formatCode>General</c:formatCode>
                <c:ptCount val="6"/>
                <c:pt idx="0">
                  <c:v>32776</c:v>
                </c:pt>
                <c:pt idx="1">
                  <c:v>3269</c:v>
                </c:pt>
                <c:pt idx="2">
                  <c:v>26888</c:v>
                </c:pt>
                <c:pt idx="3">
                  <c:v>2596</c:v>
                </c:pt>
                <c:pt idx="4">
                  <c:v>5</c:v>
                </c:pt>
                <c:pt idx="5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469376"/>
        <c:axId val="208688256"/>
      </c:barChart>
      <c:catAx>
        <c:axId val="208469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8688256"/>
        <c:crosses val="autoZero"/>
        <c:auto val="1"/>
        <c:lblAlgn val="ctr"/>
        <c:lblOffset val="100"/>
        <c:noMultiLvlLbl val="0"/>
      </c:catAx>
      <c:valAx>
        <c:axId val="208688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20846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447674</xdr:colOff>
      <xdr:row>15</xdr:row>
      <xdr:rowOff>571500</xdr:rowOff>
    </xdr:from>
    <xdr:to>
      <xdr:col>21</xdr:col>
      <xdr:colOff>57149</xdr:colOff>
      <xdr:row>33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28</xdr:row>
      <xdr:rowOff>123826</xdr:rowOff>
    </xdr:from>
    <xdr:to>
      <xdr:col>17</xdr:col>
      <xdr:colOff>28575</xdr:colOff>
      <xdr:row>44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45</xdr:row>
      <xdr:rowOff>133350</xdr:rowOff>
    </xdr:from>
    <xdr:to>
      <xdr:col>24</xdr:col>
      <xdr:colOff>19050</xdr:colOff>
      <xdr:row>57</xdr:row>
      <xdr:rowOff>57150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topLeftCell="A2" zoomScale="115" zoomScaleNormal="100" zoomScaleSheetLayoutView="115" workbookViewId="0">
      <pane xSplit="6" ySplit="5" topLeftCell="G16" activePane="bottomRight" state="frozen"/>
      <selection activeCell="A2" sqref="A2"/>
      <selection pane="topRight" activeCell="G2" sqref="G2"/>
      <selection pane="bottomLeft" activeCell="A7" sqref="A7"/>
      <selection pane="bottomRight" activeCell="B28" sqref="B28:F28"/>
    </sheetView>
  </sheetViews>
  <sheetFormatPr defaultRowHeight="14.25" x14ac:dyDescent="0.2"/>
  <cols>
    <col min="1" max="1" width="4.5703125" style="1" customWidth="1"/>
    <col min="2" max="4" width="3.42578125" style="23" customWidth="1"/>
    <col min="5" max="5" width="7.42578125" style="23" customWidth="1"/>
    <col min="6" max="6" width="29.7109375" style="23" customWidth="1"/>
    <col min="7" max="7" width="7.5703125" style="19" customWidth="1"/>
    <col min="8" max="8" width="7.5703125" style="14" customWidth="1"/>
    <col min="9" max="9" width="7.42578125" style="20" customWidth="1"/>
    <col min="10" max="10" width="7.42578125" style="21" customWidth="1"/>
    <col min="11" max="11" width="7.5703125" style="1" customWidth="1"/>
    <col min="12" max="16384" width="9.140625" style="1"/>
  </cols>
  <sheetData>
    <row r="1" spans="1:11" ht="15.75" hidden="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49.5" customHeight="1" x14ac:dyDescent="0.2">
      <c r="A2" s="71" t="s">
        <v>91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7.25" customHeight="1" x14ac:dyDescent="0.2">
      <c r="A3" s="76" t="s">
        <v>90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idden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24.75" customHeight="1" x14ac:dyDescent="0.2">
      <c r="A5" s="72" t="s">
        <v>26</v>
      </c>
      <c r="B5" s="73" t="s">
        <v>19</v>
      </c>
      <c r="C5" s="73"/>
      <c r="D5" s="73"/>
      <c r="E5" s="73"/>
      <c r="F5" s="73"/>
      <c r="G5" s="73" t="s">
        <v>27</v>
      </c>
      <c r="H5" s="73"/>
      <c r="I5" s="74" t="s">
        <v>28</v>
      </c>
      <c r="J5" s="74"/>
      <c r="K5" s="75" t="s">
        <v>29</v>
      </c>
    </row>
    <row r="6" spans="1:11" ht="13.5" customHeight="1" x14ac:dyDescent="0.2">
      <c r="A6" s="72"/>
      <c r="B6" s="73"/>
      <c r="C6" s="73"/>
      <c r="D6" s="73"/>
      <c r="E6" s="73"/>
      <c r="F6" s="73"/>
      <c r="G6" s="2">
        <v>2024</v>
      </c>
      <c r="H6" s="2">
        <v>2025</v>
      </c>
      <c r="I6" s="2">
        <v>2024</v>
      </c>
      <c r="J6" s="2">
        <v>2025</v>
      </c>
      <c r="K6" s="75"/>
    </row>
    <row r="7" spans="1:11" ht="15.75" x14ac:dyDescent="0.2">
      <c r="A7" s="81">
        <v>1</v>
      </c>
      <c r="B7" s="59" t="s">
        <v>30</v>
      </c>
      <c r="C7" s="60"/>
      <c r="D7" s="60"/>
      <c r="E7" s="60"/>
      <c r="F7" s="61"/>
      <c r="G7" s="4">
        <v>186</v>
      </c>
      <c r="H7" s="4">
        <f>SUM(H8:H20)</f>
        <v>208</v>
      </c>
      <c r="I7" s="8">
        <f>G7*10000/66068</f>
        <v>28.15281225404129</v>
      </c>
      <c r="J7" s="8">
        <f>H7*10000/66200</f>
        <v>31.419939577039276</v>
      </c>
      <c r="K7" s="5">
        <f>J7-I7</f>
        <v>3.267127322997986</v>
      </c>
    </row>
    <row r="8" spans="1:11" ht="14.25" customHeight="1" x14ac:dyDescent="0.2">
      <c r="A8" s="82"/>
      <c r="B8" s="59" t="s">
        <v>31</v>
      </c>
      <c r="C8" s="60"/>
      <c r="D8" s="60"/>
      <c r="E8" s="60"/>
      <c r="F8" s="61"/>
      <c r="G8" s="4">
        <v>6</v>
      </c>
      <c r="H8" s="4">
        <v>8</v>
      </c>
      <c r="I8" s="8">
        <f t="shared" ref="I8:I23" si="0">G8*10000/66068</f>
        <v>0.90815523400133191</v>
      </c>
      <c r="J8" s="8">
        <f>H8*10000/66200</f>
        <v>1.2084592145015105</v>
      </c>
      <c r="K8" s="5">
        <f t="shared" ref="K8:K24" si="1">J8-I8</f>
        <v>0.30030398050017859</v>
      </c>
    </row>
    <row r="9" spans="1:11" ht="27" customHeight="1" x14ac:dyDescent="0.2">
      <c r="A9" s="82"/>
      <c r="B9" s="59" t="s">
        <v>60</v>
      </c>
      <c r="C9" s="60"/>
      <c r="D9" s="60"/>
      <c r="E9" s="60"/>
      <c r="F9" s="61"/>
      <c r="G9" s="4">
        <v>3</v>
      </c>
      <c r="H9" s="45"/>
      <c r="I9" s="8">
        <f t="shared" si="0"/>
        <v>0.45407761700066596</v>
      </c>
      <c r="J9" s="8">
        <f t="shared" ref="J9:J23" si="2">H9*10000/66200</f>
        <v>0</v>
      </c>
      <c r="K9" s="5">
        <f t="shared" si="1"/>
        <v>-0.45407761700066596</v>
      </c>
    </row>
    <row r="10" spans="1:11" ht="19.5" customHeight="1" x14ac:dyDescent="0.2">
      <c r="A10" s="82"/>
      <c r="B10" s="59" t="s">
        <v>88</v>
      </c>
      <c r="C10" s="60"/>
      <c r="D10" s="60"/>
      <c r="E10" s="60"/>
      <c r="F10" s="61"/>
      <c r="G10" s="4">
        <v>1</v>
      </c>
      <c r="H10" s="45"/>
      <c r="I10" s="8"/>
      <c r="J10" s="8">
        <f t="shared" si="2"/>
        <v>0</v>
      </c>
      <c r="K10" s="5"/>
    </row>
    <row r="11" spans="1:11" ht="17.25" customHeight="1" x14ac:dyDescent="0.2">
      <c r="A11" s="82"/>
      <c r="B11" s="59" t="s">
        <v>72</v>
      </c>
      <c r="C11" s="60"/>
      <c r="D11" s="60"/>
      <c r="E11" s="60"/>
      <c r="F11" s="61"/>
      <c r="G11" s="4"/>
      <c r="H11" s="4">
        <v>1</v>
      </c>
      <c r="I11" s="8"/>
      <c r="J11" s="8">
        <f t="shared" si="2"/>
        <v>0.15105740181268881</v>
      </c>
      <c r="K11" s="5"/>
    </row>
    <row r="12" spans="1:11" ht="15.75" customHeight="1" x14ac:dyDescent="0.2">
      <c r="A12" s="82"/>
      <c r="B12" s="59" t="s">
        <v>32</v>
      </c>
      <c r="C12" s="60"/>
      <c r="D12" s="60"/>
      <c r="E12" s="60"/>
      <c r="F12" s="61"/>
      <c r="G12" s="4">
        <v>10</v>
      </c>
      <c r="H12" s="4">
        <v>79</v>
      </c>
      <c r="I12" s="8">
        <f t="shared" si="0"/>
        <v>1.5135920566688865</v>
      </c>
      <c r="J12" s="8">
        <f t="shared" si="2"/>
        <v>11.933534743202417</v>
      </c>
      <c r="K12" s="5">
        <f t="shared" si="1"/>
        <v>10.419942686533531</v>
      </c>
    </row>
    <row r="13" spans="1:11" ht="29.25" customHeight="1" x14ac:dyDescent="0.2">
      <c r="A13" s="82"/>
      <c r="B13" s="59" t="s">
        <v>71</v>
      </c>
      <c r="C13" s="60"/>
      <c r="D13" s="60"/>
      <c r="E13" s="60"/>
      <c r="F13" s="61"/>
      <c r="G13" s="4"/>
      <c r="H13" s="4">
        <v>3</v>
      </c>
      <c r="I13" s="8">
        <f t="shared" si="0"/>
        <v>0</v>
      </c>
      <c r="J13" s="8">
        <f t="shared" si="2"/>
        <v>0.45317220543806647</v>
      </c>
      <c r="K13" s="5">
        <f t="shared" si="1"/>
        <v>0.45317220543806647</v>
      </c>
    </row>
    <row r="14" spans="1:11" ht="15.75" customHeight="1" x14ac:dyDescent="0.2">
      <c r="A14" s="82"/>
      <c r="B14" s="59" t="s">
        <v>70</v>
      </c>
      <c r="C14" s="60"/>
      <c r="D14" s="60"/>
      <c r="E14" s="60"/>
      <c r="F14" s="61"/>
      <c r="G14" s="4">
        <v>55</v>
      </c>
      <c r="H14" s="45"/>
      <c r="I14" s="8">
        <f t="shared" si="0"/>
        <v>8.3247563116788772</v>
      </c>
      <c r="J14" s="8">
        <f t="shared" si="2"/>
        <v>0</v>
      </c>
      <c r="K14" s="5">
        <f t="shared" si="1"/>
        <v>-8.3247563116788772</v>
      </c>
    </row>
    <row r="15" spans="1:11" ht="15.75" x14ac:dyDescent="0.2">
      <c r="A15" s="82"/>
      <c r="B15" s="59" t="s">
        <v>69</v>
      </c>
      <c r="C15" s="60"/>
      <c r="D15" s="60"/>
      <c r="E15" s="60"/>
      <c r="F15" s="61"/>
      <c r="G15" s="4">
        <v>10</v>
      </c>
      <c r="H15" s="4">
        <v>5</v>
      </c>
      <c r="I15" s="8">
        <f t="shared" si="0"/>
        <v>1.5135920566688865</v>
      </c>
      <c r="J15" s="8">
        <f t="shared" si="2"/>
        <v>0.75528700906344415</v>
      </c>
      <c r="K15" s="5">
        <f t="shared" si="1"/>
        <v>-0.75830504760544237</v>
      </c>
    </row>
    <row r="16" spans="1:11" ht="15.75" x14ac:dyDescent="0.2">
      <c r="A16" s="22"/>
      <c r="B16" s="59" t="s">
        <v>68</v>
      </c>
      <c r="C16" s="60"/>
      <c r="D16" s="60"/>
      <c r="E16" s="60"/>
      <c r="F16" s="61"/>
      <c r="G16" s="4">
        <v>38</v>
      </c>
      <c r="H16" s="4">
        <v>9</v>
      </c>
      <c r="I16" s="8">
        <f t="shared" si="0"/>
        <v>5.7516498153417688</v>
      </c>
      <c r="J16" s="8">
        <f t="shared" si="2"/>
        <v>1.3595166163141994</v>
      </c>
      <c r="K16" s="5">
        <f t="shared" si="1"/>
        <v>-4.3921331990275689</v>
      </c>
    </row>
    <row r="17" spans="1:16" ht="15.75" x14ac:dyDescent="0.2">
      <c r="A17" s="18"/>
      <c r="B17" s="59" t="s">
        <v>63</v>
      </c>
      <c r="C17" s="60"/>
      <c r="D17" s="60"/>
      <c r="E17" s="60"/>
      <c r="F17" s="61"/>
      <c r="G17" s="4"/>
      <c r="H17" s="4">
        <v>3</v>
      </c>
      <c r="I17" s="8">
        <f t="shared" si="0"/>
        <v>0</v>
      </c>
      <c r="J17" s="8">
        <f t="shared" si="2"/>
        <v>0.45317220543806647</v>
      </c>
      <c r="K17" s="5">
        <f t="shared" si="1"/>
        <v>0.45317220543806647</v>
      </c>
    </row>
    <row r="18" spans="1:16" ht="15.75" x14ac:dyDescent="0.2">
      <c r="A18" s="22"/>
      <c r="B18" s="59" t="s">
        <v>67</v>
      </c>
      <c r="C18" s="60"/>
      <c r="D18" s="60"/>
      <c r="E18" s="60"/>
      <c r="F18" s="61"/>
      <c r="G18" s="4"/>
      <c r="H18" s="4">
        <v>9</v>
      </c>
      <c r="I18" s="8"/>
      <c r="J18" s="8">
        <f t="shared" si="2"/>
        <v>1.3595166163141994</v>
      </c>
      <c r="K18" s="5"/>
    </row>
    <row r="19" spans="1:16" ht="15.75" customHeight="1" x14ac:dyDescent="0.2">
      <c r="A19" s="6">
        <v>2</v>
      </c>
      <c r="B19" s="59" t="s">
        <v>33</v>
      </c>
      <c r="C19" s="60"/>
      <c r="D19" s="60"/>
      <c r="E19" s="60"/>
      <c r="F19" s="61"/>
      <c r="G19" s="4">
        <v>21</v>
      </c>
      <c r="H19" s="4">
        <v>23</v>
      </c>
      <c r="I19" s="8">
        <f t="shared" si="0"/>
        <v>3.1785433190046617</v>
      </c>
      <c r="J19" s="8">
        <f t="shared" si="2"/>
        <v>3.4743202416918431</v>
      </c>
      <c r="K19" s="5">
        <f t="shared" si="1"/>
        <v>0.29577692268718137</v>
      </c>
    </row>
    <row r="20" spans="1:16" ht="15" customHeight="1" x14ac:dyDescent="0.2">
      <c r="A20" s="6">
        <v>3</v>
      </c>
      <c r="B20" s="59" t="s">
        <v>34</v>
      </c>
      <c r="C20" s="60"/>
      <c r="D20" s="60"/>
      <c r="E20" s="60"/>
      <c r="F20" s="61"/>
      <c r="G20" s="4">
        <f>SUM(G21:G23)</f>
        <v>41</v>
      </c>
      <c r="H20" s="4">
        <f>SUM(H21:H23)</f>
        <v>68</v>
      </c>
      <c r="I20" s="8">
        <f t="shared" si="0"/>
        <v>6.2057274323424352</v>
      </c>
      <c r="J20" s="8">
        <f t="shared" si="2"/>
        <v>10.271903323262841</v>
      </c>
      <c r="K20" s="5">
        <f t="shared" si="1"/>
        <v>4.0661758909204053</v>
      </c>
    </row>
    <row r="21" spans="1:16" ht="13.5" customHeight="1" x14ac:dyDescent="0.2">
      <c r="A21" s="68" t="s">
        <v>1</v>
      </c>
      <c r="B21" s="59" t="s">
        <v>35</v>
      </c>
      <c r="C21" s="60"/>
      <c r="D21" s="60"/>
      <c r="E21" s="60"/>
      <c r="F21" s="61"/>
      <c r="G21" s="4">
        <v>10</v>
      </c>
      <c r="H21" s="4">
        <v>25</v>
      </c>
      <c r="I21" s="8">
        <f t="shared" si="0"/>
        <v>1.5135920566688865</v>
      </c>
      <c r="J21" s="8">
        <f t="shared" si="2"/>
        <v>3.7764350453172204</v>
      </c>
      <c r="K21" s="5">
        <f t="shared" si="1"/>
        <v>2.2628429886483339</v>
      </c>
    </row>
    <row r="22" spans="1:16" ht="12.75" customHeight="1" x14ac:dyDescent="0.2">
      <c r="A22" s="69"/>
      <c r="B22" s="59" t="s">
        <v>36</v>
      </c>
      <c r="C22" s="60"/>
      <c r="D22" s="60"/>
      <c r="E22" s="60"/>
      <c r="F22" s="61"/>
      <c r="G22" s="4">
        <v>20</v>
      </c>
      <c r="H22" s="4">
        <v>33</v>
      </c>
      <c r="I22" s="8">
        <f t="shared" si="0"/>
        <v>3.027184113337773</v>
      </c>
      <c r="J22" s="8">
        <f t="shared" si="2"/>
        <v>4.9848942598187307</v>
      </c>
      <c r="K22" s="5">
        <f t="shared" si="1"/>
        <v>1.9577101464809576</v>
      </c>
    </row>
    <row r="23" spans="1:16" ht="15.75" customHeight="1" x14ac:dyDescent="0.2">
      <c r="A23" s="70"/>
      <c r="B23" s="59" t="s">
        <v>37</v>
      </c>
      <c r="C23" s="60"/>
      <c r="D23" s="60"/>
      <c r="E23" s="60"/>
      <c r="F23" s="61"/>
      <c r="G23" s="4">
        <v>11</v>
      </c>
      <c r="H23" s="4">
        <v>10</v>
      </c>
      <c r="I23" s="8">
        <f t="shared" si="0"/>
        <v>1.6649512623357752</v>
      </c>
      <c r="J23" s="8">
        <f t="shared" si="2"/>
        <v>1.5105740181268883</v>
      </c>
      <c r="K23" s="5">
        <f t="shared" si="1"/>
        <v>-0.15437724420888688</v>
      </c>
    </row>
    <row r="24" spans="1:16" ht="15.75" customHeight="1" x14ac:dyDescent="0.2">
      <c r="A24" s="84" t="s">
        <v>18</v>
      </c>
      <c r="B24" s="85"/>
      <c r="C24" s="85"/>
      <c r="D24" s="85"/>
      <c r="E24" s="85"/>
      <c r="F24" s="86"/>
      <c r="G24" s="4"/>
      <c r="H24" s="4"/>
      <c r="I24" s="8"/>
      <c r="J24" s="8"/>
      <c r="K24" s="5">
        <f t="shared" si="1"/>
        <v>0</v>
      </c>
    </row>
    <row r="25" spans="1:16" ht="13.5" customHeight="1" x14ac:dyDescent="0.2">
      <c r="A25" s="6">
        <v>4</v>
      </c>
      <c r="B25" s="62" t="s">
        <v>38</v>
      </c>
      <c r="C25" s="63"/>
      <c r="D25" s="63"/>
      <c r="E25" s="63"/>
      <c r="F25" s="64"/>
      <c r="G25" s="4">
        <v>345</v>
      </c>
      <c r="H25" s="4">
        <v>295</v>
      </c>
      <c r="I25" s="8"/>
      <c r="J25" s="8"/>
      <c r="K25" s="7">
        <f t="shared" ref="K25:K36" si="3">H25-G25</f>
        <v>-50</v>
      </c>
    </row>
    <row r="26" spans="1:16" ht="13.5" customHeight="1" x14ac:dyDescent="0.2">
      <c r="A26" s="6">
        <v>5</v>
      </c>
      <c r="B26" s="59" t="s">
        <v>23</v>
      </c>
      <c r="C26" s="60"/>
      <c r="D26" s="60"/>
      <c r="E26" s="60"/>
      <c r="F26" s="61"/>
      <c r="G26" s="4">
        <v>15</v>
      </c>
      <c r="H26" s="4">
        <v>8</v>
      </c>
      <c r="I26" s="11">
        <v>4.2999999999999997E-2</v>
      </c>
      <c r="J26" s="11">
        <v>2.7E-2</v>
      </c>
      <c r="K26" s="7">
        <f t="shared" si="3"/>
        <v>-7</v>
      </c>
    </row>
    <row r="27" spans="1:16" ht="15.75" x14ac:dyDescent="0.2">
      <c r="A27" s="6">
        <v>6</v>
      </c>
      <c r="B27" s="59" t="s">
        <v>24</v>
      </c>
      <c r="C27" s="60"/>
      <c r="D27" s="60"/>
      <c r="E27" s="60"/>
      <c r="F27" s="61"/>
      <c r="G27" s="4">
        <v>86</v>
      </c>
      <c r="H27" s="4">
        <v>87</v>
      </c>
      <c r="I27" s="11">
        <v>0.249</v>
      </c>
      <c r="J27" s="11">
        <v>0.29399999999999998</v>
      </c>
      <c r="K27" s="7">
        <f t="shared" si="3"/>
        <v>1</v>
      </c>
    </row>
    <row r="28" spans="1:16" ht="15.75" x14ac:dyDescent="0.2">
      <c r="A28" s="6">
        <v>7</v>
      </c>
      <c r="B28" s="59" t="s">
        <v>39</v>
      </c>
      <c r="C28" s="60"/>
      <c r="D28" s="60"/>
      <c r="E28" s="60"/>
      <c r="F28" s="61"/>
      <c r="G28" s="4">
        <v>348</v>
      </c>
      <c r="H28" s="4">
        <v>295</v>
      </c>
      <c r="I28" s="8"/>
      <c r="J28" s="8"/>
      <c r="K28" s="7">
        <f>H28-G28</f>
        <v>-53</v>
      </c>
    </row>
    <row r="29" spans="1:16" ht="15.75" x14ac:dyDescent="0.2">
      <c r="A29" s="6">
        <v>8</v>
      </c>
      <c r="B29" s="59" t="s">
        <v>40</v>
      </c>
      <c r="C29" s="60"/>
      <c r="D29" s="60"/>
      <c r="E29" s="60"/>
      <c r="F29" s="61"/>
      <c r="G29" s="4">
        <v>3457</v>
      </c>
      <c r="H29" s="4">
        <v>3091</v>
      </c>
      <c r="I29" s="8"/>
      <c r="J29" s="8"/>
      <c r="K29" s="7">
        <f t="shared" si="3"/>
        <v>-366</v>
      </c>
    </row>
    <row r="30" spans="1:16" ht="15.75" x14ac:dyDescent="0.2">
      <c r="A30" s="6">
        <v>9</v>
      </c>
      <c r="B30" s="59" t="s">
        <v>41</v>
      </c>
      <c r="C30" s="60"/>
      <c r="D30" s="60"/>
      <c r="E30" s="60"/>
      <c r="F30" s="61"/>
      <c r="G30" s="4">
        <v>27894</v>
      </c>
      <c r="H30" s="4">
        <v>22740</v>
      </c>
      <c r="I30" s="8"/>
      <c r="J30" s="4"/>
      <c r="K30" s="7">
        <f t="shared" si="3"/>
        <v>-5154</v>
      </c>
    </row>
    <row r="31" spans="1:16" ht="16.5" customHeight="1" x14ac:dyDescent="0.2">
      <c r="A31" s="6">
        <v>10</v>
      </c>
      <c r="B31" s="59" t="s">
        <v>42</v>
      </c>
      <c r="C31" s="60"/>
      <c r="D31" s="60"/>
      <c r="E31" s="60"/>
      <c r="F31" s="61"/>
      <c r="G31" s="8">
        <v>8.1</v>
      </c>
      <c r="H31" s="8">
        <v>7.4</v>
      </c>
      <c r="I31" s="8"/>
      <c r="J31" s="4"/>
      <c r="K31" s="5">
        <f t="shared" si="3"/>
        <v>-0.69999999999999929</v>
      </c>
      <c r="P31" s="9"/>
    </row>
    <row r="32" spans="1:16" ht="15.75" x14ac:dyDescent="0.2">
      <c r="A32" s="6">
        <v>11</v>
      </c>
      <c r="B32" s="62" t="s">
        <v>43</v>
      </c>
      <c r="C32" s="63"/>
      <c r="D32" s="63"/>
      <c r="E32" s="63"/>
      <c r="F32" s="64"/>
      <c r="G32" s="8">
        <v>108.1</v>
      </c>
      <c r="H32" s="8">
        <v>88.1</v>
      </c>
      <c r="I32" s="8"/>
      <c r="J32" s="4"/>
      <c r="K32" s="7">
        <f t="shared" si="3"/>
        <v>-20</v>
      </c>
    </row>
    <row r="33" spans="1:11" ht="15.75" x14ac:dyDescent="0.2">
      <c r="A33" s="6">
        <v>12</v>
      </c>
      <c r="B33" s="59" t="s">
        <v>44</v>
      </c>
      <c r="C33" s="60"/>
      <c r="D33" s="60"/>
      <c r="E33" s="60"/>
      <c r="F33" s="61"/>
      <c r="G33" s="8">
        <v>13.4</v>
      </c>
      <c r="H33" s="8">
        <v>12</v>
      </c>
      <c r="I33" s="8"/>
      <c r="J33" s="4"/>
      <c r="K33" s="5">
        <f t="shared" si="3"/>
        <v>-1.4000000000000004</v>
      </c>
    </row>
    <row r="34" spans="1:11" ht="15" customHeight="1" x14ac:dyDescent="0.2">
      <c r="A34" s="6">
        <v>13</v>
      </c>
      <c r="B34" s="59" t="s">
        <v>45</v>
      </c>
      <c r="C34" s="60"/>
      <c r="D34" s="60"/>
      <c r="E34" s="60"/>
      <c r="F34" s="61"/>
      <c r="G34" s="4">
        <v>48444</v>
      </c>
      <c r="H34" s="4">
        <v>44694</v>
      </c>
      <c r="I34" s="8"/>
      <c r="J34" s="16"/>
      <c r="K34" s="7">
        <f t="shared" si="3"/>
        <v>-3750</v>
      </c>
    </row>
    <row r="35" spans="1:11" ht="15" customHeight="1" x14ac:dyDescent="0.2">
      <c r="A35" s="6">
        <v>14</v>
      </c>
      <c r="B35" s="59" t="s">
        <v>46</v>
      </c>
      <c r="C35" s="60"/>
      <c r="D35" s="60"/>
      <c r="E35" s="60"/>
      <c r="F35" s="61"/>
      <c r="G35" s="4">
        <v>3759</v>
      </c>
      <c r="H35" s="4">
        <v>4685</v>
      </c>
      <c r="I35" s="16">
        <v>7.6999999999999999E-2</v>
      </c>
      <c r="J35" s="16">
        <v>0.104</v>
      </c>
      <c r="K35" s="7">
        <f t="shared" si="3"/>
        <v>926</v>
      </c>
    </row>
    <row r="36" spans="1:11" ht="15.75" x14ac:dyDescent="0.2">
      <c r="A36" s="6">
        <v>15</v>
      </c>
      <c r="B36" s="59" t="s">
        <v>47</v>
      </c>
      <c r="C36" s="60"/>
      <c r="D36" s="60"/>
      <c r="E36" s="60"/>
      <c r="F36" s="61"/>
      <c r="G36" s="4">
        <v>6299</v>
      </c>
      <c r="H36" s="4">
        <v>9852</v>
      </c>
      <c r="I36" s="8"/>
      <c r="J36" s="16"/>
      <c r="K36" s="7">
        <f t="shared" si="3"/>
        <v>3553</v>
      </c>
    </row>
    <row r="37" spans="1:11" ht="22.5" customHeight="1" x14ac:dyDescent="0.2">
      <c r="A37" s="6">
        <v>16</v>
      </c>
      <c r="B37" s="59" t="s">
        <v>48</v>
      </c>
      <c r="C37" s="60"/>
      <c r="D37" s="60"/>
      <c r="E37" s="60"/>
      <c r="F37" s="61"/>
      <c r="G37" s="4"/>
      <c r="H37" s="4">
        <v>2</v>
      </c>
      <c r="I37" s="8"/>
      <c r="J37" s="8">
        <v>6.7</v>
      </c>
      <c r="K37" s="5">
        <f>J37-I37</f>
        <v>6.7</v>
      </c>
    </row>
    <row r="38" spans="1:11" ht="32.25" customHeight="1" x14ac:dyDescent="0.2">
      <c r="A38" s="72">
        <v>17</v>
      </c>
      <c r="B38" s="83" t="s">
        <v>75</v>
      </c>
      <c r="C38" s="83"/>
      <c r="D38" s="83"/>
      <c r="E38" s="83"/>
      <c r="F38" s="83"/>
      <c r="G38" s="4">
        <v>0</v>
      </c>
      <c r="H38" s="4">
        <v>4</v>
      </c>
      <c r="I38" s="8"/>
      <c r="J38" s="8">
        <v>13.5</v>
      </c>
      <c r="K38" s="5">
        <f t="shared" ref="K38:K41" si="4">J38-I38</f>
        <v>13.5</v>
      </c>
    </row>
    <row r="39" spans="1:11" ht="30" customHeight="1" x14ac:dyDescent="0.2">
      <c r="A39" s="72"/>
      <c r="B39" s="95" t="s">
        <v>73</v>
      </c>
      <c r="C39" s="90" t="s">
        <v>76</v>
      </c>
      <c r="D39" s="90"/>
      <c r="E39" s="90"/>
      <c r="F39" s="90"/>
      <c r="G39" s="4">
        <v>0</v>
      </c>
      <c r="H39" s="4">
        <v>3</v>
      </c>
      <c r="I39" s="8"/>
      <c r="J39" s="8">
        <v>10.1</v>
      </c>
      <c r="K39" s="5">
        <f t="shared" si="4"/>
        <v>10.1</v>
      </c>
    </row>
    <row r="40" spans="1:11" ht="31.5" customHeight="1" x14ac:dyDescent="0.2">
      <c r="A40" s="72"/>
      <c r="B40" s="95"/>
      <c r="C40" s="95" t="s">
        <v>73</v>
      </c>
      <c r="D40" s="90" t="s">
        <v>74</v>
      </c>
      <c r="E40" s="90"/>
      <c r="F40" s="90"/>
      <c r="G40" s="4">
        <v>0</v>
      </c>
      <c r="H40" s="4">
        <v>2</v>
      </c>
      <c r="I40" s="8"/>
      <c r="J40" s="8">
        <v>6.7</v>
      </c>
      <c r="K40" s="5">
        <f t="shared" si="4"/>
        <v>6.7</v>
      </c>
    </row>
    <row r="41" spans="1:11" ht="43.5" customHeight="1" x14ac:dyDescent="0.2">
      <c r="A41" s="72"/>
      <c r="B41" s="95"/>
      <c r="C41" s="95"/>
      <c r="D41" s="44" t="s">
        <v>73</v>
      </c>
      <c r="E41" s="90" t="s">
        <v>77</v>
      </c>
      <c r="F41" s="90"/>
      <c r="G41" s="4">
        <v>0</v>
      </c>
      <c r="H41" s="4">
        <v>2</v>
      </c>
      <c r="I41" s="8"/>
      <c r="J41" s="24">
        <v>1</v>
      </c>
      <c r="K41" s="5">
        <f t="shared" si="4"/>
        <v>1</v>
      </c>
    </row>
    <row r="42" spans="1:11" s="10" customFormat="1" ht="31.5" customHeight="1" x14ac:dyDescent="0.2">
      <c r="A42" s="6">
        <v>18</v>
      </c>
      <c r="B42" s="59" t="s">
        <v>51</v>
      </c>
      <c r="C42" s="60"/>
      <c r="D42" s="60"/>
      <c r="E42" s="60"/>
      <c r="F42" s="61"/>
      <c r="G42" s="4">
        <v>11</v>
      </c>
      <c r="H42" s="4">
        <v>12</v>
      </c>
      <c r="I42" s="8">
        <v>0.3</v>
      </c>
      <c r="J42" s="8">
        <v>0.3</v>
      </c>
      <c r="K42" s="5">
        <f>J42-I42</f>
        <v>0</v>
      </c>
    </row>
    <row r="43" spans="1:11" s="10" customFormat="1" ht="16.5" customHeight="1" x14ac:dyDescent="0.2">
      <c r="A43" s="51" t="s">
        <v>1</v>
      </c>
      <c r="B43" s="59" t="s">
        <v>49</v>
      </c>
      <c r="C43" s="60"/>
      <c r="D43" s="60"/>
      <c r="E43" s="60"/>
      <c r="F43" s="61"/>
      <c r="G43" s="4">
        <v>3</v>
      </c>
      <c r="H43" s="4">
        <v>9</v>
      </c>
      <c r="I43" s="8"/>
      <c r="J43" s="8"/>
      <c r="K43" s="7">
        <f t="shared" ref="K43:K79" si="5">H43-G43</f>
        <v>6</v>
      </c>
    </row>
    <row r="44" spans="1:11" s="10" customFormat="1" ht="15" customHeight="1" x14ac:dyDescent="0.2">
      <c r="A44" s="52"/>
      <c r="B44" s="59" t="s">
        <v>50</v>
      </c>
      <c r="C44" s="60"/>
      <c r="D44" s="60"/>
      <c r="E44" s="60"/>
      <c r="F44" s="61"/>
      <c r="G44" s="4">
        <v>8</v>
      </c>
      <c r="H44" s="4">
        <v>3</v>
      </c>
      <c r="I44" s="8"/>
      <c r="J44" s="8"/>
      <c r="K44" s="7">
        <f t="shared" si="5"/>
        <v>-5</v>
      </c>
    </row>
    <row r="45" spans="1:11" s="10" customFormat="1" ht="28.5" customHeight="1" x14ac:dyDescent="0.2">
      <c r="A45" s="6">
        <v>19</v>
      </c>
      <c r="B45" s="87" t="s">
        <v>20</v>
      </c>
      <c r="C45" s="88"/>
      <c r="D45" s="88"/>
      <c r="E45" s="88"/>
      <c r="F45" s="89"/>
      <c r="G45" s="25">
        <v>2</v>
      </c>
      <c r="H45" s="25">
        <v>6</v>
      </c>
      <c r="I45" s="11">
        <v>0.222</v>
      </c>
      <c r="J45" s="11">
        <v>0.5</v>
      </c>
      <c r="K45" s="7">
        <f t="shared" si="5"/>
        <v>4</v>
      </c>
    </row>
    <row r="46" spans="1:11" s="10" customFormat="1" ht="29.25" customHeight="1" x14ac:dyDescent="0.2">
      <c r="A46" s="6">
        <v>20</v>
      </c>
      <c r="B46" s="59" t="s">
        <v>21</v>
      </c>
      <c r="C46" s="60"/>
      <c r="D46" s="60"/>
      <c r="E46" s="60"/>
      <c r="F46" s="61"/>
      <c r="G46" s="4"/>
      <c r="H46" s="4">
        <v>4</v>
      </c>
      <c r="I46" s="11"/>
      <c r="J46" s="11"/>
      <c r="K46" s="7">
        <f t="shared" si="5"/>
        <v>4</v>
      </c>
    </row>
    <row r="47" spans="1:11" s="15" customFormat="1" ht="28.5" customHeight="1" x14ac:dyDescent="0.2">
      <c r="A47" s="4">
        <v>21</v>
      </c>
      <c r="B47" s="62" t="s">
        <v>62</v>
      </c>
      <c r="C47" s="63"/>
      <c r="D47" s="63"/>
      <c r="E47" s="63"/>
      <c r="F47" s="64"/>
      <c r="G47" s="3">
        <v>9</v>
      </c>
      <c r="H47" s="4">
        <v>8</v>
      </c>
      <c r="I47" s="78">
        <v>1</v>
      </c>
      <c r="J47" s="65">
        <v>0.66600000000000004</v>
      </c>
      <c r="K47" s="13">
        <f t="shared" si="5"/>
        <v>-1</v>
      </c>
    </row>
    <row r="48" spans="1:11" s="10" customFormat="1" ht="31.5" customHeight="1" x14ac:dyDescent="0.2">
      <c r="A48" s="47" t="s">
        <v>1</v>
      </c>
      <c r="B48" s="62" t="s">
        <v>2</v>
      </c>
      <c r="C48" s="63"/>
      <c r="D48" s="63"/>
      <c r="E48" s="63"/>
      <c r="F48" s="64"/>
      <c r="G48" s="3">
        <v>8</v>
      </c>
      <c r="H48" s="4">
        <v>6</v>
      </c>
      <c r="I48" s="79"/>
      <c r="J48" s="66"/>
      <c r="K48" s="7">
        <f t="shared" si="5"/>
        <v>-2</v>
      </c>
    </row>
    <row r="49" spans="1:11" s="10" customFormat="1" ht="30" customHeight="1" x14ac:dyDescent="0.2">
      <c r="A49" s="48"/>
      <c r="B49" s="62" t="s">
        <v>3</v>
      </c>
      <c r="C49" s="63"/>
      <c r="D49" s="63"/>
      <c r="E49" s="63"/>
      <c r="F49" s="64"/>
      <c r="G49" s="12" t="s">
        <v>61</v>
      </c>
      <c r="H49" s="46" t="s">
        <v>64</v>
      </c>
      <c r="I49" s="80"/>
      <c r="J49" s="67"/>
      <c r="K49" s="7">
        <f t="shared" si="5"/>
        <v>1</v>
      </c>
    </row>
    <row r="50" spans="1:11" s="10" customFormat="1" ht="26.25" customHeight="1" x14ac:dyDescent="0.2">
      <c r="A50" s="56" t="s">
        <v>4</v>
      </c>
      <c r="B50" s="57"/>
      <c r="C50" s="57"/>
      <c r="D50" s="57"/>
      <c r="E50" s="57"/>
      <c r="F50" s="58"/>
      <c r="G50" s="12"/>
      <c r="H50" s="12"/>
      <c r="I50" s="17"/>
      <c r="J50" s="17"/>
      <c r="K50" s="7">
        <f t="shared" si="5"/>
        <v>0</v>
      </c>
    </row>
    <row r="51" spans="1:11" s="10" customFormat="1" ht="14.25" customHeight="1" x14ac:dyDescent="0.2">
      <c r="A51" s="6">
        <v>22</v>
      </c>
      <c r="B51" s="59" t="s">
        <v>52</v>
      </c>
      <c r="C51" s="60"/>
      <c r="D51" s="60"/>
      <c r="E51" s="60"/>
      <c r="F51" s="61"/>
      <c r="G51" s="3">
        <v>1</v>
      </c>
      <c r="H51" s="3">
        <v>1</v>
      </c>
      <c r="I51" s="4"/>
      <c r="J51" s="4"/>
      <c r="K51" s="7">
        <f t="shared" si="5"/>
        <v>0</v>
      </c>
    </row>
    <row r="52" spans="1:11" ht="31.5" customHeight="1" x14ac:dyDescent="0.2">
      <c r="A52" s="6">
        <v>23</v>
      </c>
      <c r="B52" s="59" t="s">
        <v>53</v>
      </c>
      <c r="C52" s="60"/>
      <c r="D52" s="60"/>
      <c r="E52" s="60"/>
      <c r="F52" s="61"/>
      <c r="G52" s="3"/>
      <c r="H52" s="3"/>
      <c r="I52" s="3"/>
      <c r="J52" s="3"/>
      <c r="K52" s="7">
        <f t="shared" si="5"/>
        <v>0</v>
      </c>
    </row>
    <row r="53" spans="1:11" ht="26.25" customHeight="1" x14ac:dyDescent="0.2">
      <c r="A53" s="6">
        <v>24</v>
      </c>
      <c r="B53" s="59" t="s">
        <v>22</v>
      </c>
      <c r="C53" s="60"/>
      <c r="D53" s="60"/>
      <c r="E53" s="60"/>
      <c r="F53" s="61"/>
      <c r="G53" s="4">
        <v>2309</v>
      </c>
      <c r="H53" s="4">
        <v>2207</v>
      </c>
      <c r="I53" s="4"/>
      <c r="J53" s="4"/>
      <c r="K53" s="7">
        <f t="shared" si="5"/>
        <v>-102</v>
      </c>
    </row>
    <row r="54" spans="1:11" s="14" customFormat="1" ht="15.75" customHeight="1" x14ac:dyDescent="0.2">
      <c r="A54" s="49" t="s">
        <v>1</v>
      </c>
      <c r="B54" s="62" t="s">
        <v>54</v>
      </c>
      <c r="C54" s="63"/>
      <c r="D54" s="63"/>
      <c r="E54" s="63"/>
      <c r="F54" s="64"/>
      <c r="G54" s="4">
        <v>210</v>
      </c>
      <c r="H54" s="4">
        <v>114</v>
      </c>
      <c r="I54" s="11">
        <v>0.09</v>
      </c>
      <c r="J54" s="11">
        <v>5.0999999999999997E-2</v>
      </c>
      <c r="K54" s="13">
        <f t="shared" si="5"/>
        <v>-96</v>
      </c>
    </row>
    <row r="55" spans="1:11" s="14" customFormat="1" ht="15.75" customHeight="1" x14ac:dyDescent="0.2">
      <c r="A55" s="50"/>
      <c r="B55" s="62" t="s">
        <v>55</v>
      </c>
      <c r="C55" s="63"/>
      <c r="D55" s="63"/>
      <c r="E55" s="63"/>
      <c r="F55" s="64"/>
      <c r="G55" s="4">
        <v>2099</v>
      </c>
      <c r="H55" s="4">
        <v>2093</v>
      </c>
      <c r="I55" s="11">
        <v>0.90900000000000003</v>
      </c>
      <c r="J55" s="11">
        <v>0.94799999999999995</v>
      </c>
      <c r="K55" s="13">
        <f t="shared" si="5"/>
        <v>-6</v>
      </c>
    </row>
    <row r="56" spans="1:11" s="14" customFormat="1" ht="17.25" customHeight="1" x14ac:dyDescent="0.2">
      <c r="A56" s="84" t="s">
        <v>5</v>
      </c>
      <c r="B56" s="85"/>
      <c r="C56" s="85"/>
      <c r="D56" s="85"/>
      <c r="E56" s="85"/>
      <c r="F56" s="86"/>
      <c r="G56" s="4">
        <v>101</v>
      </c>
      <c r="H56" s="4">
        <v>67</v>
      </c>
      <c r="I56" s="11">
        <v>4.2999999999999997E-2</v>
      </c>
      <c r="J56" s="11">
        <v>0.03</v>
      </c>
      <c r="K56" s="13">
        <f t="shared" si="5"/>
        <v>-34</v>
      </c>
    </row>
    <row r="57" spans="1:11" s="14" customFormat="1" ht="27" customHeight="1" x14ac:dyDescent="0.2">
      <c r="A57" s="4">
        <v>25</v>
      </c>
      <c r="B57" s="62" t="s">
        <v>56</v>
      </c>
      <c r="C57" s="63"/>
      <c r="D57" s="63"/>
      <c r="E57" s="63"/>
      <c r="F57" s="64"/>
      <c r="G57" s="4">
        <v>181</v>
      </c>
      <c r="H57" s="4">
        <f>SUM(H58:H60)</f>
        <v>138</v>
      </c>
      <c r="I57" s="11">
        <v>0.53900000000000003</v>
      </c>
      <c r="J57" s="11">
        <v>0.46700000000000003</v>
      </c>
      <c r="K57" s="13">
        <f t="shared" si="5"/>
        <v>-43</v>
      </c>
    </row>
    <row r="58" spans="1:11" s="14" customFormat="1" ht="17.25" customHeight="1" x14ac:dyDescent="0.2">
      <c r="A58" s="53" t="s">
        <v>1</v>
      </c>
      <c r="B58" s="62" t="s">
        <v>57</v>
      </c>
      <c r="C58" s="63"/>
      <c r="D58" s="63"/>
      <c r="E58" s="63"/>
      <c r="F58" s="64"/>
      <c r="G58" s="4">
        <v>76</v>
      </c>
      <c r="H58" s="4">
        <v>76</v>
      </c>
      <c r="I58" s="11">
        <v>0.41899999999999998</v>
      </c>
      <c r="J58" s="11">
        <v>0.55000000000000004</v>
      </c>
      <c r="K58" s="13">
        <f t="shared" si="5"/>
        <v>0</v>
      </c>
    </row>
    <row r="59" spans="1:11" s="14" customFormat="1" ht="14.25" customHeight="1" x14ac:dyDescent="0.2">
      <c r="A59" s="54"/>
      <c r="B59" s="62" t="s">
        <v>58</v>
      </c>
      <c r="C59" s="63"/>
      <c r="D59" s="63"/>
      <c r="E59" s="63"/>
      <c r="F59" s="64"/>
      <c r="G59" s="4">
        <v>85</v>
      </c>
      <c r="H59" s="4">
        <v>49</v>
      </c>
      <c r="I59" s="11">
        <v>0.46899999999999997</v>
      </c>
      <c r="J59" s="11">
        <v>0.35499999999999998</v>
      </c>
      <c r="K59" s="13">
        <f t="shared" si="5"/>
        <v>-36</v>
      </c>
    </row>
    <row r="60" spans="1:11" s="14" customFormat="1" ht="16.5" customHeight="1" x14ac:dyDescent="0.2">
      <c r="A60" s="55"/>
      <c r="B60" s="62" t="s">
        <v>6</v>
      </c>
      <c r="C60" s="63"/>
      <c r="D60" s="63"/>
      <c r="E60" s="63"/>
      <c r="F60" s="64"/>
      <c r="G60" s="4">
        <v>20</v>
      </c>
      <c r="H60" s="4">
        <v>13</v>
      </c>
      <c r="I60" s="11">
        <v>0.11</v>
      </c>
      <c r="J60" s="11">
        <v>9.4E-2</v>
      </c>
      <c r="K60" s="13">
        <f t="shared" si="5"/>
        <v>-7</v>
      </c>
    </row>
    <row r="61" spans="1:11" s="14" customFormat="1" ht="20.25" customHeight="1" x14ac:dyDescent="0.2">
      <c r="A61" s="4">
        <v>26</v>
      </c>
      <c r="B61" s="62" t="s">
        <v>7</v>
      </c>
      <c r="C61" s="63"/>
      <c r="D61" s="63"/>
      <c r="E61" s="63"/>
      <c r="F61" s="64"/>
      <c r="G61" s="4">
        <v>81</v>
      </c>
      <c r="H61" s="4">
        <v>64</v>
      </c>
      <c r="I61" s="4"/>
      <c r="J61" s="4"/>
      <c r="K61" s="13">
        <f t="shared" si="5"/>
        <v>-17</v>
      </c>
    </row>
    <row r="62" spans="1:11" s="14" customFormat="1" ht="18.75" customHeight="1" x14ac:dyDescent="0.2">
      <c r="A62" s="4">
        <v>27</v>
      </c>
      <c r="B62" s="62" t="s">
        <v>89</v>
      </c>
      <c r="C62" s="63"/>
      <c r="D62" s="63"/>
      <c r="E62" s="63"/>
      <c r="F62" s="64"/>
      <c r="G62" s="4">
        <v>401</v>
      </c>
      <c r="H62" s="4">
        <f>SUM(H63+H68+H71+H74+H75+H76+H77)</f>
        <v>336</v>
      </c>
      <c r="I62" s="4"/>
      <c r="J62" s="4"/>
      <c r="K62" s="13">
        <f t="shared" si="5"/>
        <v>-65</v>
      </c>
    </row>
    <row r="63" spans="1:11" ht="18.75" customHeight="1" x14ac:dyDescent="0.2">
      <c r="A63" s="6">
        <v>28</v>
      </c>
      <c r="B63" s="59" t="s">
        <v>8</v>
      </c>
      <c r="C63" s="60"/>
      <c r="D63" s="60"/>
      <c r="E63" s="60"/>
      <c r="F63" s="61"/>
      <c r="G63" s="4">
        <v>148</v>
      </c>
      <c r="H63" s="4">
        <v>108</v>
      </c>
      <c r="I63" s="16">
        <v>0.36899999999999999</v>
      </c>
      <c r="J63" s="16">
        <v>0.32100000000000001</v>
      </c>
      <c r="K63" s="7">
        <f t="shared" si="5"/>
        <v>-40</v>
      </c>
    </row>
    <row r="64" spans="1:11" ht="14.25" customHeight="1" x14ac:dyDescent="0.2">
      <c r="A64" s="47" t="s">
        <v>73</v>
      </c>
      <c r="B64" s="62" t="s">
        <v>9</v>
      </c>
      <c r="C64" s="63"/>
      <c r="D64" s="63"/>
      <c r="E64" s="63"/>
      <c r="F64" s="64"/>
      <c r="G64" s="4">
        <v>72</v>
      </c>
      <c r="H64" s="4">
        <v>59</v>
      </c>
      <c r="I64" s="17"/>
      <c r="J64" s="16"/>
      <c r="K64" s="7">
        <f t="shared" si="5"/>
        <v>-13</v>
      </c>
    </row>
    <row r="65" spans="1:11" ht="13.5" customHeight="1" x14ac:dyDescent="0.2">
      <c r="A65" s="91"/>
      <c r="B65" s="59" t="s">
        <v>10</v>
      </c>
      <c r="C65" s="60"/>
      <c r="D65" s="60"/>
      <c r="E65" s="60"/>
      <c r="F65" s="61"/>
      <c r="G65" s="4">
        <v>66</v>
      </c>
      <c r="H65" s="4">
        <v>48</v>
      </c>
      <c r="I65" s="16"/>
      <c r="J65" s="16"/>
      <c r="K65" s="7">
        <f t="shared" si="5"/>
        <v>-18</v>
      </c>
    </row>
    <row r="66" spans="1:11" ht="13.5" customHeight="1" x14ac:dyDescent="0.2">
      <c r="A66" s="91"/>
      <c r="B66" s="59" t="s">
        <v>65</v>
      </c>
      <c r="C66" s="60"/>
      <c r="D66" s="60"/>
      <c r="E66" s="60"/>
      <c r="F66" s="61"/>
      <c r="G66" s="4">
        <v>1</v>
      </c>
      <c r="H66" s="4"/>
      <c r="I66" s="16"/>
      <c r="J66" s="16"/>
      <c r="K66" s="7"/>
    </row>
    <row r="67" spans="1:11" ht="13.5" customHeight="1" x14ac:dyDescent="0.2">
      <c r="A67" s="48"/>
      <c r="B67" s="59" t="s">
        <v>66</v>
      </c>
      <c r="C67" s="60"/>
      <c r="D67" s="60"/>
      <c r="E67" s="60"/>
      <c r="F67" s="61"/>
      <c r="G67" s="4">
        <v>9</v>
      </c>
      <c r="H67" s="4">
        <v>1</v>
      </c>
      <c r="I67" s="16"/>
      <c r="J67" s="16"/>
      <c r="K67" s="7"/>
    </row>
    <row r="68" spans="1:11" ht="16.5" customHeight="1" x14ac:dyDescent="0.2">
      <c r="A68" s="6">
        <v>29</v>
      </c>
      <c r="B68" s="59" t="s">
        <v>11</v>
      </c>
      <c r="C68" s="60"/>
      <c r="D68" s="60"/>
      <c r="E68" s="60"/>
      <c r="F68" s="61"/>
      <c r="G68" s="4">
        <v>118</v>
      </c>
      <c r="H68" s="4">
        <v>92</v>
      </c>
      <c r="I68" s="16">
        <v>0.29399999999999998</v>
      </c>
      <c r="J68" s="16">
        <v>0.27300000000000002</v>
      </c>
      <c r="K68" s="7">
        <f t="shared" si="5"/>
        <v>-26</v>
      </c>
    </row>
    <row r="69" spans="1:11" ht="23.25" customHeight="1" x14ac:dyDescent="0.2">
      <c r="A69" s="47" t="s">
        <v>73</v>
      </c>
      <c r="B69" s="59" t="s">
        <v>9</v>
      </c>
      <c r="C69" s="60"/>
      <c r="D69" s="60"/>
      <c r="E69" s="60"/>
      <c r="F69" s="61"/>
      <c r="G69" s="4">
        <v>110</v>
      </c>
      <c r="H69" s="4">
        <v>77</v>
      </c>
      <c r="I69" s="17"/>
      <c r="J69" s="17"/>
      <c r="K69" s="7">
        <f t="shared" si="5"/>
        <v>-33</v>
      </c>
    </row>
    <row r="70" spans="1:11" ht="23.25" customHeight="1" x14ac:dyDescent="0.2">
      <c r="A70" s="48"/>
      <c r="B70" s="59" t="s">
        <v>10</v>
      </c>
      <c r="C70" s="60"/>
      <c r="D70" s="60"/>
      <c r="E70" s="60"/>
      <c r="F70" s="61"/>
      <c r="G70" s="4">
        <v>8</v>
      </c>
      <c r="H70" s="4">
        <v>15</v>
      </c>
      <c r="I70" s="16"/>
      <c r="J70" s="16"/>
      <c r="K70" s="7">
        <f t="shared" si="5"/>
        <v>7</v>
      </c>
    </row>
    <row r="71" spans="1:11" ht="15.75" customHeight="1" x14ac:dyDescent="0.2">
      <c r="A71" s="6">
        <v>30</v>
      </c>
      <c r="B71" s="59" t="s">
        <v>12</v>
      </c>
      <c r="C71" s="60"/>
      <c r="D71" s="60"/>
      <c r="E71" s="60"/>
      <c r="F71" s="61"/>
      <c r="G71" s="4">
        <v>27</v>
      </c>
      <c r="H71" s="4">
        <v>30</v>
      </c>
      <c r="I71" s="16">
        <v>6.7000000000000004E-2</v>
      </c>
      <c r="J71" s="16">
        <v>8.8999999999999996E-2</v>
      </c>
      <c r="K71" s="7">
        <f t="shared" si="5"/>
        <v>3</v>
      </c>
    </row>
    <row r="72" spans="1:11" ht="24" customHeight="1" x14ac:dyDescent="0.2">
      <c r="A72" s="47" t="s">
        <v>73</v>
      </c>
      <c r="B72" s="59" t="s">
        <v>9</v>
      </c>
      <c r="C72" s="60"/>
      <c r="D72" s="60"/>
      <c r="E72" s="60"/>
      <c r="F72" s="61"/>
      <c r="G72" s="4">
        <v>9</v>
      </c>
      <c r="H72" s="4">
        <v>17</v>
      </c>
      <c r="I72" s="16"/>
      <c r="J72" s="16"/>
      <c r="K72" s="7">
        <f t="shared" si="5"/>
        <v>8</v>
      </c>
    </row>
    <row r="73" spans="1:11" ht="24" customHeight="1" x14ac:dyDescent="0.2">
      <c r="A73" s="48"/>
      <c r="B73" s="59" t="s">
        <v>10</v>
      </c>
      <c r="C73" s="60"/>
      <c r="D73" s="60"/>
      <c r="E73" s="60"/>
      <c r="F73" s="61"/>
      <c r="G73" s="4">
        <v>18</v>
      </c>
      <c r="H73" s="4">
        <v>13</v>
      </c>
      <c r="I73" s="16"/>
      <c r="J73" s="16"/>
      <c r="K73" s="7">
        <f t="shared" si="5"/>
        <v>-5</v>
      </c>
    </row>
    <row r="74" spans="1:11" ht="12.75" customHeight="1" x14ac:dyDescent="0.2">
      <c r="A74" s="6">
        <v>31</v>
      </c>
      <c r="B74" s="59" t="s">
        <v>13</v>
      </c>
      <c r="C74" s="60"/>
      <c r="D74" s="60"/>
      <c r="E74" s="60"/>
      <c r="F74" s="61"/>
      <c r="G74" s="4">
        <v>24</v>
      </c>
      <c r="H74" s="4">
        <v>22</v>
      </c>
      <c r="I74" s="16">
        <v>5.8999999999999997E-2</v>
      </c>
      <c r="J74" s="16">
        <v>6.5000000000000002E-2</v>
      </c>
      <c r="K74" s="7">
        <f t="shared" si="5"/>
        <v>-2</v>
      </c>
    </row>
    <row r="75" spans="1:11" ht="12.75" customHeight="1" x14ac:dyDescent="0.2">
      <c r="A75" s="6">
        <v>32</v>
      </c>
      <c r="B75" s="59" t="s">
        <v>25</v>
      </c>
      <c r="C75" s="60"/>
      <c r="D75" s="60"/>
      <c r="E75" s="60"/>
      <c r="F75" s="61"/>
      <c r="G75" s="4">
        <v>76</v>
      </c>
      <c r="H75" s="4">
        <v>79</v>
      </c>
      <c r="I75" s="16">
        <v>0.189</v>
      </c>
      <c r="J75" s="16">
        <v>0.23499999999999999</v>
      </c>
      <c r="K75" s="7">
        <f t="shared" si="5"/>
        <v>3</v>
      </c>
    </row>
    <row r="76" spans="1:11" ht="12.75" customHeight="1" x14ac:dyDescent="0.2">
      <c r="A76" s="6">
        <v>33</v>
      </c>
      <c r="B76" s="59" t="s">
        <v>14</v>
      </c>
      <c r="C76" s="60"/>
      <c r="D76" s="60"/>
      <c r="E76" s="60"/>
      <c r="F76" s="61"/>
      <c r="G76" s="4">
        <v>8</v>
      </c>
      <c r="H76" s="4">
        <v>4</v>
      </c>
      <c r="I76" s="16">
        <v>1.9E-2</v>
      </c>
      <c r="J76" s="16">
        <v>1.0999999999999999E-2</v>
      </c>
      <c r="K76" s="7">
        <f t="shared" si="5"/>
        <v>-4</v>
      </c>
    </row>
    <row r="77" spans="1:11" ht="15" customHeight="1" x14ac:dyDescent="0.2">
      <c r="A77" s="6">
        <v>34</v>
      </c>
      <c r="B77" s="59" t="s">
        <v>17</v>
      </c>
      <c r="C77" s="60"/>
      <c r="D77" s="60"/>
      <c r="E77" s="60"/>
      <c r="F77" s="61"/>
      <c r="G77" s="4">
        <v>0</v>
      </c>
      <c r="H77" s="4">
        <v>1</v>
      </c>
      <c r="I77" s="16"/>
      <c r="J77" s="16">
        <v>2E-3</v>
      </c>
      <c r="K77" s="7">
        <f t="shared" si="5"/>
        <v>1</v>
      </c>
    </row>
    <row r="78" spans="1:11" s="10" customFormat="1" ht="13.5" customHeight="1" x14ac:dyDescent="0.2">
      <c r="A78" s="6">
        <v>35</v>
      </c>
      <c r="B78" s="94" t="s">
        <v>15</v>
      </c>
      <c r="C78" s="94"/>
      <c r="D78" s="94"/>
      <c r="E78" s="94"/>
      <c r="F78" s="94"/>
      <c r="G78" s="4">
        <v>977</v>
      </c>
      <c r="H78" s="4">
        <v>1125</v>
      </c>
      <c r="I78" s="16" t="s">
        <v>59</v>
      </c>
      <c r="J78" s="16"/>
      <c r="K78" s="7">
        <f t="shared" si="5"/>
        <v>148</v>
      </c>
    </row>
    <row r="79" spans="1:11" s="10" customFormat="1" ht="13.5" customHeight="1" x14ac:dyDescent="0.2">
      <c r="A79" s="6">
        <v>36</v>
      </c>
      <c r="B79" s="94" t="s">
        <v>16</v>
      </c>
      <c r="C79" s="94"/>
      <c r="D79" s="94"/>
      <c r="E79" s="94"/>
      <c r="F79" s="94"/>
      <c r="G79" s="4">
        <v>208</v>
      </c>
      <c r="H79" s="4">
        <v>213</v>
      </c>
      <c r="I79" s="16"/>
      <c r="J79" s="16"/>
      <c r="K79" s="7">
        <f t="shared" si="5"/>
        <v>5</v>
      </c>
    </row>
    <row r="80" spans="1:11" x14ac:dyDescent="0.2">
      <c r="A80" s="92" t="s">
        <v>78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</row>
    <row r="81" spans="1:1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</sheetData>
  <mergeCells count="96">
    <mergeCell ref="A38:A41"/>
    <mergeCell ref="A64:A67"/>
    <mergeCell ref="A80:K81"/>
    <mergeCell ref="B77:F77"/>
    <mergeCell ref="B78:F78"/>
    <mergeCell ref="B79:F79"/>
    <mergeCell ref="B39:B41"/>
    <mergeCell ref="C40:C41"/>
    <mergeCell ref="B71:F71"/>
    <mergeCell ref="B72:F72"/>
    <mergeCell ref="B73:F73"/>
    <mergeCell ref="B74:F74"/>
    <mergeCell ref="B76:F76"/>
    <mergeCell ref="B75:F75"/>
    <mergeCell ref="B66:F66"/>
    <mergeCell ref="B67:F67"/>
    <mergeCell ref="B68:F68"/>
    <mergeCell ref="B69:F69"/>
    <mergeCell ref="B70:F70"/>
    <mergeCell ref="B62:F62"/>
    <mergeCell ref="A56:F56"/>
    <mergeCell ref="B57:F57"/>
    <mergeCell ref="B58:F58"/>
    <mergeCell ref="B59:F59"/>
    <mergeCell ref="B60:F60"/>
    <mergeCell ref="B37:F37"/>
    <mergeCell ref="B42:F42"/>
    <mergeCell ref="B43:F43"/>
    <mergeCell ref="B44:F44"/>
    <mergeCell ref="B45:F45"/>
    <mergeCell ref="C39:F39"/>
    <mergeCell ref="D40:F40"/>
    <mergeCell ref="E41:F41"/>
    <mergeCell ref="B32:F32"/>
    <mergeCell ref="B33:F33"/>
    <mergeCell ref="B34:F34"/>
    <mergeCell ref="B35:F35"/>
    <mergeCell ref="B36:F36"/>
    <mergeCell ref="B27:F27"/>
    <mergeCell ref="B28:F28"/>
    <mergeCell ref="B29:F29"/>
    <mergeCell ref="B30:F30"/>
    <mergeCell ref="B31:F31"/>
    <mergeCell ref="B22:F22"/>
    <mergeCell ref="B23:F23"/>
    <mergeCell ref="A24:F24"/>
    <mergeCell ref="B25:F25"/>
    <mergeCell ref="B26:F26"/>
    <mergeCell ref="B17:F17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7:F7"/>
    <mergeCell ref="B5:F6"/>
    <mergeCell ref="B8:F8"/>
    <mergeCell ref="B9:F9"/>
    <mergeCell ref="B11:F11"/>
    <mergeCell ref="B10:F10"/>
    <mergeCell ref="J47:J49"/>
    <mergeCell ref="A21:A23"/>
    <mergeCell ref="A1:K1"/>
    <mergeCell ref="A5:A6"/>
    <mergeCell ref="G5:H5"/>
    <mergeCell ref="I5:J5"/>
    <mergeCell ref="K5:K6"/>
    <mergeCell ref="A2:K2"/>
    <mergeCell ref="A3:K4"/>
    <mergeCell ref="I47:I49"/>
    <mergeCell ref="A7:A15"/>
    <mergeCell ref="B38:F38"/>
    <mergeCell ref="B46:F46"/>
    <mergeCell ref="B47:F47"/>
    <mergeCell ref="B48:F48"/>
    <mergeCell ref="B49:F49"/>
    <mergeCell ref="A72:A73"/>
    <mergeCell ref="A48:A49"/>
    <mergeCell ref="A54:A55"/>
    <mergeCell ref="A43:A44"/>
    <mergeCell ref="A58:A60"/>
    <mergeCell ref="A69:A70"/>
    <mergeCell ref="A50:F50"/>
    <mergeCell ref="B51:F51"/>
    <mergeCell ref="B52:F52"/>
    <mergeCell ref="B53:F53"/>
    <mergeCell ref="B54:F54"/>
    <mergeCell ref="B55:F55"/>
    <mergeCell ref="B61:F61"/>
    <mergeCell ref="B63:F63"/>
    <mergeCell ref="B64:F64"/>
    <mergeCell ref="B65:F65"/>
  </mergeCells>
  <pageMargins left="0.7" right="0.7" top="0.75" bottom="0.75" header="0.3" footer="0.3"/>
  <pageSetup paperSize="9" scale="97" orientation="portrait" r:id="rId1"/>
  <rowBreaks count="1" manualBreakCount="1">
    <brk id="4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58"/>
  <sheetViews>
    <sheetView topLeftCell="A42" workbookViewId="0">
      <selection activeCell="I62" sqref="I62"/>
    </sheetView>
  </sheetViews>
  <sheetFormatPr defaultRowHeight="15" x14ac:dyDescent="0.25"/>
  <cols>
    <col min="1" max="1" width="19.7109375" customWidth="1"/>
    <col min="3" max="7" width="10.42578125" customWidth="1"/>
  </cols>
  <sheetData>
    <row r="16" spans="1:5" ht="47.25" x14ac:dyDescent="0.25">
      <c r="A16" s="96"/>
      <c r="B16" s="97"/>
      <c r="C16" s="98"/>
      <c r="D16" s="2" t="s">
        <v>79</v>
      </c>
      <c r="E16" s="2" t="s">
        <v>80</v>
      </c>
    </row>
    <row r="17" spans="1:5" ht="15" customHeight="1" x14ac:dyDescent="0.25">
      <c r="A17" s="59" t="s">
        <v>30</v>
      </c>
      <c r="B17" s="60"/>
      <c r="C17" s="61"/>
      <c r="D17" s="4">
        <f>SUM(D18:D35)</f>
        <v>108</v>
      </c>
      <c r="E17" s="4">
        <f>SUM(E18:E35)</f>
        <v>147</v>
      </c>
    </row>
    <row r="18" spans="1:5" x14ac:dyDescent="0.25">
      <c r="A18" s="59" t="s">
        <v>31</v>
      </c>
      <c r="B18" s="60"/>
      <c r="C18" s="61"/>
      <c r="D18" s="4">
        <v>6</v>
      </c>
      <c r="E18" s="4">
        <v>6</v>
      </c>
    </row>
    <row r="19" spans="1:5" ht="15" customHeight="1" x14ac:dyDescent="0.25">
      <c r="A19" s="59" t="s">
        <v>60</v>
      </c>
      <c r="B19" s="60"/>
      <c r="C19" s="61"/>
      <c r="D19" s="4">
        <v>3</v>
      </c>
      <c r="E19" s="4"/>
    </row>
    <row r="20" spans="1:5" x14ac:dyDescent="0.25">
      <c r="A20" s="59" t="s">
        <v>72</v>
      </c>
      <c r="B20" s="60"/>
      <c r="C20" s="61"/>
      <c r="D20" s="4"/>
      <c r="E20" s="4">
        <v>1</v>
      </c>
    </row>
    <row r="21" spans="1:5" x14ac:dyDescent="0.25">
      <c r="A21" s="59" t="s">
        <v>32</v>
      </c>
      <c r="B21" s="60"/>
      <c r="C21" s="61"/>
      <c r="D21" s="4">
        <v>5</v>
      </c>
      <c r="E21" s="4">
        <v>55</v>
      </c>
    </row>
    <row r="22" spans="1:5" ht="15" customHeight="1" x14ac:dyDescent="0.25">
      <c r="A22" s="59" t="s">
        <v>71</v>
      </c>
      <c r="B22" s="60"/>
      <c r="C22" s="61"/>
      <c r="D22" s="4"/>
      <c r="E22" s="4">
        <v>2</v>
      </c>
    </row>
    <row r="23" spans="1:5" x14ac:dyDescent="0.25">
      <c r="A23" s="59" t="s">
        <v>70</v>
      </c>
      <c r="B23" s="60"/>
      <c r="C23" s="61"/>
      <c r="D23" s="4">
        <v>35</v>
      </c>
      <c r="E23" s="4"/>
    </row>
    <row r="24" spans="1:5" x14ac:dyDescent="0.25">
      <c r="A24" s="59" t="s">
        <v>69</v>
      </c>
      <c r="B24" s="60"/>
      <c r="C24" s="61"/>
      <c r="D24" s="4">
        <v>7</v>
      </c>
      <c r="E24" s="4">
        <v>3</v>
      </c>
    </row>
    <row r="25" spans="1:5" x14ac:dyDescent="0.25">
      <c r="A25" s="59" t="s">
        <v>68</v>
      </c>
      <c r="B25" s="60"/>
      <c r="C25" s="61"/>
      <c r="D25" s="4">
        <v>10</v>
      </c>
      <c r="E25" s="4"/>
    </row>
    <row r="26" spans="1:5" x14ac:dyDescent="0.25">
      <c r="A26" s="59" t="s">
        <v>63</v>
      </c>
      <c r="B26" s="60"/>
      <c r="C26" s="61"/>
      <c r="D26" s="4"/>
      <c r="E26" s="4">
        <v>3</v>
      </c>
    </row>
    <row r="27" spans="1:5" x14ac:dyDescent="0.25">
      <c r="A27" s="59" t="s">
        <v>67</v>
      </c>
      <c r="B27" s="60"/>
      <c r="C27" s="61"/>
      <c r="D27" s="4"/>
      <c r="E27" s="4">
        <v>4</v>
      </c>
    </row>
    <row r="28" spans="1:5" s="28" customFormat="1" x14ac:dyDescent="0.25">
      <c r="A28" s="26"/>
      <c r="B28" s="26"/>
      <c r="C28" s="26"/>
      <c r="D28" s="27"/>
      <c r="E28" s="27"/>
    </row>
    <row r="29" spans="1:5" s="28" customFormat="1" x14ac:dyDescent="0.25">
      <c r="A29" s="26"/>
      <c r="B29" s="26"/>
      <c r="C29" s="26"/>
      <c r="D29" s="27"/>
      <c r="E29" s="27"/>
    </row>
    <row r="30" spans="1:5" s="28" customFormat="1" x14ac:dyDescent="0.25">
      <c r="A30" s="26"/>
      <c r="B30" s="26"/>
      <c r="C30" s="26"/>
      <c r="D30" s="27"/>
      <c r="E30" s="27"/>
    </row>
    <row r="31" spans="1:5" s="28" customFormat="1" x14ac:dyDescent="0.25">
      <c r="A31" s="26"/>
      <c r="B31" s="26"/>
      <c r="C31" s="26"/>
      <c r="D31" s="27"/>
      <c r="E31" s="27"/>
    </row>
    <row r="32" spans="1:5" s="28" customFormat="1" x14ac:dyDescent="0.25">
      <c r="A32" s="26"/>
      <c r="B32" s="26"/>
      <c r="C32" s="26"/>
      <c r="D32" s="27"/>
      <c r="E32" s="27"/>
    </row>
    <row r="33" spans="1:7" s="28" customFormat="1" ht="47.25" x14ac:dyDescent="0.25">
      <c r="A33" s="26"/>
      <c r="B33" s="26"/>
      <c r="C33" s="26"/>
      <c r="D33" s="2" t="s">
        <v>79</v>
      </c>
      <c r="E33" s="2" t="s">
        <v>80</v>
      </c>
    </row>
    <row r="34" spans="1:7" x14ac:dyDescent="0.25">
      <c r="A34" s="87" t="s">
        <v>33</v>
      </c>
      <c r="B34" s="88"/>
      <c r="C34" s="89"/>
      <c r="D34" s="25">
        <v>16</v>
      </c>
      <c r="E34" s="25">
        <v>14</v>
      </c>
    </row>
    <row r="35" spans="1:7" x14ac:dyDescent="0.25">
      <c r="A35" s="87" t="s">
        <v>34</v>
      </c>
      <c r="B35" s="88"/>
      <c r="C35" s="89"/>
      <c r="D35" s="25">
        <f>SUM(D36:D38)</f>
        <v>26</v>
      </c>
      <c r="E35" s="25">
        <f>SUM(E36:E38)</f>
        <v>59</v>
      </c>
    </row>
    <row r="36" spans="1:7" x14ac:dyDescent="0.25">
      <c r="A36" s="59" t="s">
        <v>35</v>
      </c>
      <c r="B36" s="60"/>
      <c r="C36" s="61"/>
      <c r="D36" s="4">
        <v>9</v>
      </c>
      <c r="E36" s="4">
        <v>21</v>
      </c>
    </row>
    <row r="37" spans="1:7" ht="15" customHeight="1" x14ac:dyDescent="0.25">
      <c r="A37" s="59" t="s">
        <v>36</v>
      </c>
      <c r="B37" s="60"/>
      <c r="C37" s="61"/>
      <c r="D37" s="4">
        <v>12</v>
      </c>
      <c r="E37" s="4">
        <v>29</v>
      </c>
    </row>
    <row r="38" spans="1:7" ht="15" customHeight="1" x14ac:dyDescent="0.25">
      <c r="A38" s="59" t="s">
        <v>37</v>
      </c>
      <c r="B38" s="60"/>
      <c r="C38" s="61"/>
      <c r="D38" s="4">
        <v>5</v>
      </c>
      <c r="E38" s="4">
        <v>9</v>
      </c>
    </row>
    <row r="45" spans="1:7" x14ac:dyDescent="0.25">
      <c r="B45" s="37"/>
      <c r="C45" s="37"/>
      <c r="D45" s="37"/>
      <c r="E45" s="37"/>
      <c r="F45" s="37"/>
      <c r="G45" s="37"/>
    </row>
    <row r="46" spans="1:7" ht="47.25" x14ac:dyDescent="0.25">
      <c r="B46" s="2" t="s">
        <v>79</v>
      </c>
      <c r="C46" s="2" t="s">
        <v>80</v>
      </c>
      <c r="D46" s="38"/>
      <c r="E46" s="38"/>
      <c r="F46" s="37"/>
      <c r="G46" s="37"/>
    </row>
    <row r="47" spans="1:7" ht="15" customHeight="1" x14ac:dyDescent="0.25">
      <c r="A47" s="32" t="s">
        <v>85</v>
      </c>
      <c r="B47" s="42">
        <v>35284</v>
      </c>
      <c r="C47" s="42">
        <v>32776</v>
      </c>
      <c r="D47" s="31"/>
      <c r="E47" s="31"/>
      <c r="F47" s="37"/>
      <c r="G47" s="37"/>
    </row>
    <row r="48" spans="1:7" ht="15" customHeight="1" x14ac:dyDescent="0.25">
      <c r="A48" s="34" t="s">
        <v>84</v>
      </c>
      <c r="B48" s="42">
        <v>2520</v>
      </c>
      <c r="C48" s="42">
        <v>3269</v>
      </c>
      <c r="D48" s="36"/>
      <c r="E48" s="40"/>
      <c r="F48" s="37"/>
      <c r="G48" s="37"/>
    </row>
    <row r="49" spans="1:7" s="33" customFormat="1" ht="15.75" customHeight="1" x14ac:dyDescent="0.25">
      <c r="A49" s="34" t="s">
        <v>83</v>
      </c>
      <c r="B49" s="42">
        <v>29891</v>
      </c>
      <c r="C49" s="42">
        <v>26888</v>
      </c>
      <c r="D49" s="36"/>
      <c r="E49" s="41"/>
      <c r="F49" s="39"/>
      <c r="G49" s="39"/>
    </row>
    <row r="50" spans="1:7" ht="15" customHeight="1" x14ac:dyDescent="0.25">
      <c r="A50" s="35" t="s">
        <v>86</v>
      </c>
      <c r="B50" s="42">
        <v>2854</v>
      </c>
      <c r="C50" s="42">
        <v>2596</v>
      </c>
      <c r="D50" s="36"/>
      <c r="E50" s="40"/>
      <c r="F50" s="37"/>
      <c r="G50" s="37"/>
    </row>
    <row r="51" spans="1:7" ht="15" customHeight="1" x14ac:dyDescent="0.25">
      <c r="A51" s="34" t="s">
        <v>81</v>
      </c>
      <c r="B51" s="42">
        <v>3</v>
      </c>
      <c r="C51" s="42">
        <v>5</v>
      </c>
      <c r="D51" s="36"/>
      <c r="E51" s="40"/>
      <c r="F51" s="37"/>
      <c r="G51" s="37"/>
    </row>
    <row r="52" spans="1:7" ht="15" customHeight="1" x14ac:dyDescent="0.25">
      <c r="A52" s="34" t="s">
        <v>82</v>
      </c>
      <c r="B52" s="42">
        <v>16</v>
      </c>
      <c r="C52" s="42">
        <v>18</v>
      </c>
      <c r="D52" s="36"/>
      <c r="E52" s="40"/>
      <c r="F52" s="37"/>
      <c r="G52" s="37"/>
    </row>
    <row r="53" spans="1:7" s="33" customFormat="1" ht="37.5" customHeight="1" x14ac:dyDescent="0.25">
      <c r="A53"/>
      <c r="B53"/>
      <c r="C53" s="36"/>
      <c r="D53" s="36"/>
      <c r="E53" s="41"/>
      <c r="F53" s="39"/>
      <c r="G53" s="39"/>
    </row>
    <row r="54" spans="1:7" ht="51" x14ac:dyDescent="0.25">
      <c r="A54" s="30"/>
      <c r="B54" s="32" t="s">
        <v>85</v>
      </c>
      <c r="C54" s="34" t="s">
        <v>84</v>
      </c>
      <c r="D54" s="34" t="s">
        <v>83</v>
      </c>
      <c r="E54" s="34" t="s">
        <v>86</v>
      </c>
      <c r="F54" s="34" t="s">
        <v>87</v>
      </c>
      <c r="G54" s="29" t="s">
        <v>82</v>
      </c>
    </row>
    <row r="55" spans="1:7" ht="31.5" x14ac:dyDescent="0.25">
      <c r="A55" s="2" t="s">
        <v>79</v>
      </c>
      <c r="B55" s="42">
        <v>35284</v>
      </c>
      <c r="C55" s="42">
        <v>2520</v>
      </c>
      <c r="D55" s="42">
        <v>29891</v>
      </c>
      <c r="E55" s="42">
        <v>2854</v>
      </c>
      <c r="F55" s="42">
        <v>3</v>
      </c>
      <c r="G55" s="42">
        <v>16</v>
      </c>
    </row>
    <row r="56" spans="1:7" ht="31.5" x14ac:dyDescent="0.25">
      <c r="A56" s="2" t="s">
        <v>80</v>
      </c>
      <c r="B56" s="42">
        <v>32776</v>
      </c>
      <c r="C56" s="42">
        <v>3269</v>
      </c>
      <c r="D56" s="42">
        <v>26888</v>
      </c>
      <c r="E56" s="42">
        <v>2596</v>
      </c>
      <c r="F56" s="42">
        <v>5</v>
      </c>
      <c r="G56" s="42">
        <v>18</v>
      </c>
    </row>
    <row r="57" spans="1:7" x14ac:dyDescent="0.25">
      <c r="E57" s="43">
        <v>8</v>
      </c>
    </row>
    <row r="58" spans="1:7" x14ac:dyDescent="0.25">
      <c r="E58" s="41">
        <v>7.9</v>
      </c>
    </row>
  </sheetData>
  <mergeCells count="17">
    <mergeCell ref="A21:C21"/>
    <mergeCell ref="A22:C22"/>
    <mergeCell ref="A23:C23"/>
    <mergeCell ref="A16:C16"/>
    <mergeCell ref="A17:C17"/>
    <mergeCell ref="A18:C18"/>
    <mergeCell ref="A19:C19"/>
    <mergeCell ref="A20:C20"/>
    <mergeCell ref="A24:C24"/>
    <mergeCell ref="A25:C25"/>
    <mergeCell ref="A26:C26"/>
    <mergeCell ref="A37:C37"/>
    <mergeCell ref="A38:C38"/>
    <mergeCell ref="A27:C27"/>
    <mergeCell ref="A34:C34"/>
    <mergeCell ref="A35:C35"/>
    <mergeCell ref="A36:C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shine</vt:lpstr>
      <vt:lpstr>Sheet1</vt:lpstr>
      <vt:lpstr>shine!Print_Area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Gantsetseg sta</dc:creator>
  <cp:lastModifiedBy>user</cp:lastModifiedBy>
  <cp:lastPrinted>2025-05-13T05:37:58Z</cp:lastPrinted>
  <dcterms:created xsi:type="dcterms:W3CDTF">2017-01-04T06:46:13Z</dcterms:created>
  <dcterms:modified xsi:type="dcterms:W3CDTF">2025-05-19T02:30:47Z</dcterms:modified>
</cp:coreProperties>
</file>